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JIRKA\jirka\Sportovni_komise\KSD\23\Výsledky\Volejbal\"/>
    </mc:Choice>
  </mc:AlternateContent>
  <xr:revisionPtr revIDLastSave="0" documentId="8_{D1E6886A-48C7-491C-A37A-1FDCF5696DED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Žlutí (16)" sheetId="4" r:id="rId1"/>
    <sheet name="Žlutí (16) Nadstavba" sheetId="5" r:id="rId2"/>
    <sheet name="Oranžoví (19)" sheetId="6" r:id="rId3"/>
    <sheet name="Oranžoví (19) Nadstavba" sheetId="7" r:id="rId4"/>
    <sheet name="Modří (15)" sheetId="8" r:id="rId5"/>
    <sheet name="Modří (15) Nadstavba" sheetId="9" r:id="rId6"/>
    <sheet name="Šestky" sheetId="10" r:id="rId7"/>
  </sheets>
  <externalReferences>
    <externalReference r:id="rId8"/>
  </externalReferences>
  <definedNames>
    <definedName name="_xlnm.Print_Area" localSheetId="4">'Modří (15)'!$AK$1:$BG$31</definedName>
    <definedName name="_xlnm.Print_Area" localSheetId="5">'Modří (15) Nadstavba'!$G$2:$AN$21</definedName>
    <definedName name="_xlnm.Print_Area" localSheetId="2">'Oranžoví (19)'!$F$2:$AC$50</definedName>
    <definedName name="_xlnm.Print_Area" localSheetId="3">'Oranžoví (19) Nadstavba'!$G$2:$AN$21</definedName>
    <definedName name="_xlnm.Print_Area" localSheetId="6">Šestky!$BD$183:$CV$272</definedName>
    <definedName name="_xlnm.Print_Area" localSheetId="0">'Žlutí (16)'!$E$2:$Z$48</definedName>
    <definedName name="_xlnm.Print_Area" localSheetId="1">'Žlutí (16) Nadstavba'!$G$2:$AN$21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84" i="9" l="1"/>
  <c r="CG184" i="9" s="1"/>
  <c r="BY184" i="9"/>
  <c r="CU184" i="9" s="1"/>
  <c r="BZ184" i="9"/>
  <c r="CA184" i="9"/>
  <c r="CB184" i="9"/>
  <c r="CM186" i="9" s="1"/>
  <c r="CH188" i="9" s="1"/>
  <c r="CC184" i="9"/>
  <c r="CD184" i="9"/>
  <c r="DI186" i="9" s="1"/>
  <c r="CH190" i="9" s="1"/>
  <c r="CA185" i="9"/>
  <c r="DF184" i="9" s="1"/>
  <c r="CC185" i="9"/>
  <c r="BW174" i="9"/>
  <c r="CG174" i="9" s="1"/>
  <c r="BZ174" i="9"/>
  <c r="CA174" i="9"/>
  <c r="CB174" i="9"/>
  <c r="CM176" i="9" s="1"/>
  <c r="CC174" i="9"/>
  <c r="CD174" i="9"/>
  <c r="DI176" i="9" s="1"/>
  <c r="CA175" i="9"/>
  <c r="DF174" i="9" s="1"/>
  <c r="CC175" i="9"/>
  <c r="BW129" i="9"/>
  <c r="CG129" i="9" s="1"/>
  <c r="BZ129" i="9"/>
  <c r="CA129" i="9"/>
  <c r="CB129" i="9"/>
  <c r="CM131" i="9" s="1"/>
  <c r="CC129" i="9"/>
  <c r="CD129" i="9"/>
  <c r="DI131" i="9" s="1"/>
  <c r="CA130" i="9"/>
  <c r="DF129" i="9" s="1"/>
  <c r="CC130" i="9"/>
  <c r="BW83" i="9"/>
  <c r="CG83" i="9" s="1"/>
  <c r="BZ83" i="9"/>
  <c r="CA83" i="9"/>
  <c r="CB83" i="9"/>
  <c r="CM85" i="9" s="1"/>
  <c r="CC83" i="9"/>
  <c r="CD83" i="9"/>
  <c r="DI85" i="9" s="1"/>
  <c r="CA84" i="9"/>
  <c r="DF83" i="9" s="1"/>
  <c r="CC84" i="9"/>
  <c r="BW38" i="9"/>
  <c r="CG38" i="9" s="1"/>
  <c r="BZ38" i="9"/>
  <c r="CA38" i="9"/>
  <c r="CB38" i="9"/>
  <c r="CM40" i="9" s="1"/>
  <c r="CC38" i="9"/>
  <c r="CD38" i="9"/>
  <c r="DI40" i="9" s="1"/>
  <c r="CA39" i="9"/>
  <c r="DF38" i="9" s="1"/>
  <c r="CC39" i="9"/>
  <c r="AZ6" i="4"/>
  <c r="AX6" i="4"/>
  <c r="AN6" i="4"/>
  <c r="AL6" i="4"/>
  <c r="AW5" i="4"/>
  <c r="AK5" i="4"/>
  <c r="CU65" i="5"/>
  <c r="BW174" i="5"/>
  <c r="CG174" i="5" s="1"/>
  <c r="BY174" i="5"/>
  <c r="CU174" i="5" s="1"/>
  <c r="BZ174" i="5"/>
  <c r="CA174" i="5"/>
  <c r="CB174" i="5"/>
  <c r="CM176" i="5" s="1"/>
  <c r="CH178" i="5" s="1"/>
  <c r="CC174" i="5"/>
  <c r="CD174" i="5"/>
  <c r="DI176" i="5" s="1"/>
  <c r="CH180" i="5" s="1"/>
  <c r="BZ175" i="5"/>
  <c r="DV174" i="5" s="1"/>
  <c r="CA175" i="5"/>
  <c r="DF174" i="5" s="1"/>
  <c r="CC175" i="5"/>
  <c r="BW65" i="5"/>
  <c r="CG65" i="5" s="1"/>
  <c r="BY65" i="5"/>
  <c r="BZ65" i="5"/>
  <c r="CA65" i="5"/>
  <c r="CB65" i="5"/>
  <c r="CM67" i="5" s="1"/>
  <c r="CH69" i="5" s="1"/>
  <c r="CC65" i="5"/>
  <c r="CD65" i="5"/>
  <c r="DI67" i="5" s="1"/>
  <c r="CH71" i="5" s="1"/>
  <c r="BZ66" i="5"/>
  <c r="DV65" i="5" s="1"/>
  <c r="CA66" i="5"/>
  <c r="DF65" i="5" s="1"/>
  <c r="CC66" i="5"/>
  <c r="BL8" i="5"/>
  <c r="BC33" i="6"/>
  <c r="BA33" i="6"/>
  <c r="BC31" i="6"/>
  <c r="BA31" i="6"/>
  <c r="BC29" i="6"/>
  <c r="BA29" i="6"/>
  <c r="BC27" i="6"/>
  <c r="BA27" i="6"/>
  <c r="BC25" i="6"/>
  <c r="BA25" i="6"/>
  <c r="BC23" i="6"/>
  <c r="BA23" i="6"/>
  <c r="BC21" i="6"/>
  <c r="BA21" i="6"/>
  <c r="BC19" i="6"/>
  <c r="BA19" i="6"/>
  <c r="BC15" i="6"/>
  <c r="BA15" i="6"/>
  <c r="BC13" i="6"/>
  <c r="BA13" i="6"/>
  <c r="BC11" i="6"/>
  <c r="BA11" i="6"/>
  <c r="BC9" i="6"/>
  <c r="BA9" i="6"/>
  <c r="BC7" i="6"/>
  <c r="BA7" i="6"/>
  <c r="BC5" i="6"/>
  <c r="BA5" i="6"/>
  <c r="BC3" i="6"/>
  <c r="BA3" i="6"/>
  <c r="AQ47" i="6"/>
  <c r="AO47" i="6"/>
  <c r="AQ45" i="6"/>
  <c r="AO45" i="6"/>
  <c r="AQ43" i="6"/>
  <c r="AO43" i="6"/>
  <c r="AQ41" i="6"/>
  <c r="AO41" i="6"/>
  <c r="AQ39" i="6"/>
  <c r="AO39" i="6"/>
  <c r="AQ37" i="6"/>
  <c r="AO37" i="6"/>
  <c r="AQ35" i="6"/>
  <c r="AO35" i="6"/>
  <c r="AQ31" i="6"/>
  <c r="AO31" i="6"/>
  <c r="AQ29" i="6"/>
  <c r="AO29" i="6"/>
  <c r="AQ27" i="6"/>
  <c r="AO27" i="6"/>
  <c r="AQ25" i="6"/>
  <c r="AO25" i="6"/>
  <c r="AQ23" i="6"/>
  <c r="AO23" i="6"/>
  <c r="AQ21" i="6"/>
  <c r="AO21" i="6"/>
  <c r="AQ19" i="6"/>
  <c r="AO19" i="6"/>
  <c r="AQ15" i="6"/>
  <c r="AO15" i="6"/>
  <c r="AQ13" i="6"/>
  <c r="AO13" i="6"/>
  <c r="AQ11" i="6"/>
  <c r="AO11" i="6"/>
  <c r="AQ9" i="6"/>
  <c r="AO9" i="6"/>
  <c r="AQ7" i="6"/>
  <c r="AO7" i="6"/>
  <c r="AQ5" i="6"/>
  <c r="AO5" i="6"/>
  <c r="AQ3" i="6"/>
  <c r="AO3" i="6"/>
  <c r="H49" i="6"/>
  <c r="H47" i="6"/>
  <c r="H45" i="6"/>
  <c r="H43" i="6"/>
  <c r="H38" i="6"/>
  <c r="H36" i="6"/>
  <c r="H34" i="6"/>
  <c r="H32" i="6"/>
  <c r="H30" i="6"/>
  <c r="H25" i="6"/>
  <c r="H23" i="6"/>
  <c r="H21" i="6"/>
  <c r="H19" i="6"/>
  <c r="H17" i="6"/>
  <c r="H12" i="6"/>
  <c r="H10" i="6"/>
  <c r="H8" i="6"/>
  <c r="H6" i="6"/>
  <c r="H4" i="6"/>
  <c r="G41" i="8"/>
  <c r="G39" i="8"/>
  <c r="G37" i="8"/>
  <c r="G35" i="8"/>
  <c r="G33" i="8"/>
  <c r="G27" i="8"/>
  <c r="G25" i="8"/>
  <c r="G23" i="8"/>
  <c r="G21" i="8"/>
  <c r="G19" i="8"/>
  <c r="G13" i="8"/>
  <c r="G11" i="8"/>
  <c r="G9" i="8"/>
  <c r="G7" i="8"/>
  <c r="G5" i="8"/>
  <c r="CH135" i="9" l="1"/>
  <c r="CH42" i="9"/>
  <c r="CH178" i="9"/>
  <c r="CH44" i="9"/>
  <c r="CH133" i="9"/>
  <c r="CH180" i="9"/>
  <c r="CH89" i="9"/>
  <c r="CH87" i="9"/>
  <c r="BN321" i="6"/>
  <c r="BO320" i="6"/>
  <c r="CT322" i="6" s="1"/>
  <c r="BN320" i="6"/>
  <c r="BM320" i="6"/>
  <c r="BX322" i="6" s="1"/>
  <c r="BL320" i="6"/>
  <c r="BK320" i="6"/>
  <c r="BI320" i="6"/>
  <c r="CM320" i="6" s="1"/>
  <c r="BH320" i="6"/>
  <c r="BR320" i="6" s="1"/>
  <c r="BN312" i="6"/>
  <c r="BO311" i="6"/>
  <c r="CT313" i="6" s="1"/>
  <c r="BN311" i="6"/>
  <c r="BM311" i="6"/>
  <c r="BX313" i="6" s="1"/>
  <c r="BZ313" i="6" s="1"/>
  <c r="BL311" i="6"/>
  <c r="BK311" i="6"/>
  <c r="BH311" i="6"/>
  <c r="BR311" i="6" s="1"/>
  <c r="BN303" i="6"/>
  <c r="BO302" i="6"/>
  <c r="CT304" i="6" s="1"/>
  <c r="CV304" i="6" s="1"/>
  <c r="BN302" i="6"/>
  <c r="BM302" i="6"/>
  <c r="BX304" i="6" s="1"/>
  <c r="BL302" i="6"/>
  <c r="BK302" i="6"/>
  <c r="BH302" i="6"/>
  <c r="BR302" i="6" s="1"/>
  <c r="BN294" i="6"/>
  <c r="BO293" i="6"/>
  <c r="CT295" i="6" s="1"/>
  <c r="BN293" i="6"/>
  <c r="BM293" i="6"/>
  <c r="BX295" i="6" s="1"/>
  <c r="BL293" i="6"/>
  <c r="BK293" i="6"/>
  <c r="BH293" i="6"/>
  <c r="BR293" i="6" s="1"/>
  <c r="BN285" i="6"/>
  <c r="BO284" i="6"/>
  <c r="CT286" i="6" s="1"/>
  <c r="BN284" i="6"/>
  <c r="BM284" i="6"/>
  <c r="BX286" i="6" s="1"/>
  <c r="BL284" i="6"/>
  <c r="BK284" i="6"/>
  <c r="BH284" i="6"/>
  <c r="BR284" i="6" s="1"/>
  <c r="BN276" i="6"/>
  <c r="BO275" i="6"/>
  <c r="CT277" i="6" s="1"/>
  <c r="BN275" i="6"/>
  <c r="BM275" i="6"/>
  <c r="BX277" i="6" s="1"/>
  <c r="BL275" i="6"/>
  <c r="BK275" i="6"/>
  <c r="BH275" i="6"/>
  <c r="BR275" i="6" s="1"/>
  <c r="BK266" i="6"/>
  <c r="DG265" i="6" s="1"/>
  <c r="BN266" i="6"/>
  <c r="BK265" i="6"/>
  <c r="BL265" i="6"/>
  <c r="BM265" i="6"/>
  <c r="BX267" i="6" s="1"/>
  <c r="BZ267" i="6" s="1"/>
  <c r="BN265" i="6"/>
  <c r="BO265" i="6"/>
  <c r="CT267" i="6" s="1"/>
  <c r="CV267" i="6" s="1"/>
  <c r="BH265" i="6"/>
  <c r="BR265" i="6" s="1"/>
  <c r="BH256" i="6"/>
  <c r="BR256" i="6" s="1"/>
  <c r="BJ256" i="6"/>
  <c r="CF256" i="6" s="1"/>
  <c r="BK256" i="6"/>
  <c r="BL256" i="6"/>
  <c r="BM256" i="6"/>
  <c r="BX258" i="6" s="1"/>
  <c r="BN256" i="6"/>
  <c r="BO256" i="6"/>
  <c r="CT258" i="6" s="1"/>
  <c r="BN257" i="6"/>
  <c r="BH184" i="6"/>
  <c r="BR184" i="6" s="1"/>
  <c r="BI184" i="6"/>
  <c r="CM184" i="6" s="1"/>
  <c r="BK184" i="6"/>
  <c r="BL184" i="6"/>
  <c r="BM184" i="6"/>
  <c r="BX186" i="6" s="1"/>
  <c r="BN184" i="6"/>
  <c r="BO184" i="6"/>
  <c r="CT186" i="6" s="1"/>
  <c r="BN185" i="6"/>
  <c r="BH120" i="6"/>
  <c r="BR120" i="6" s="1"/>
  <c r="BI120" i="6"/>
  <c r="CM120" i="6" s="1"/>
  <c r="BK120" i="6"/>
  <c r="BL120" i="6"/>
  <c r="BM120" i="6"/>
  <c r="BX122" i="6" s="1"/>
  <c r="BN120" i="6"/>
  <c r="BO120" i="6"/>
  <c r="CT122" i="6" s="1"/>
  <c r="CV122" i="6" s="1"/>
  <c r="BN121" i="6"/>
  <c r="BN57" i="6"/>
  <c r="BO56" i="6"/>
  <c r="CT58" i="6" s="1"/>
  <c r="BN56" i="6"/>
  <c r="BM56" i="6"/>
  <c r="BX58" i="6" s="1"/>
  <c r="BL56" i="6"/>
  <c r="BK56" i="6"/>
  <c r="BI56" i="6"/>
  <c r="CM56" i="6" s="1"/>
  <c r="BH56" i="6"/>
  <c r="BR56" i="6" s="1"/>
  <c r="BM16" i="9"/>
  <c r="BM18" i="9" s="1"/>
  <c r="BM20" i="9" s="1"/>
  <c r="BM22" i="9" s="1"/>
  <c r="BY174" i="9" s="1"/>
  <c r="CU174" i="9" s="1"/>
  <c r="BA16" i="9"/>
  <c r="BA18" i="9" s="1"/>
  <c r="BA20" i="9" s="1"/>
  <c r="BA22" i="9" s="1"/>
  <c r="BY83" i="9" s="1"/>
  <c r="CU83" i="9" s="1"/>
  <c r="AX4" i="8"/>
  <c r="AX6" i="8" s="1"/>
  <c r="AX8" i="8" s="1"/>
  <c r="AX10" i="8" s="1"/>
  <c r="AX12" i="8" s="1"/>
  <c r="AX14" i="8" s="1"/>
  <c r="AX16" i="8" s="1"/>
  <c r="AX18" i="8" s="1"/>
  <c r="AX20" i="8" s="1"/>
  <c r="AX22" i="8" s="1"/>
  <c r="AX24" i="8" s="1"/>
  <c r="AX26" i="8" s="1"/>
  <c r="AX28" i="8" s="1"/>
  <c r="AX30" i="8" s="1"/>
  <c r="BA27" i="8"/>
  <c r="BA21" i="8"/>
  <c r="BA15" i="8"/>
  <c r="BA9" i="8"/>
  <c r="BA3" i="8"/>
  <c r="AO27" i="8"/>
  <c r="AO21" i="8"/>
  <c r="AO15" i="8"/>
  <c r="AO9" i="8"/>
  <c r="BD28" i="8"/>
  <c r="BD29" i="8" s="1"/>
  <c r="BB28" i="8"/>
  <c r="BB29" i="8" s="1"/>
  <c r="BD22" i="8"/>
  <c r="BD23" i="8" s="1"/>
  <c r="BB22" i="8"/>
  <c r="BA23" i="8" s="1"/>
  <c r="BD16" i="8"/>
  <c r="BD17" i="8" s="1"/>
  <c r="BB16" i="8"/>
  <c r="BA17" i="8" s="1"/>
  <c r="BD10" i="8"/>
  <c r="BD11" i="8" s="1"/>
  <c r="BB10" i="8"/>
  <c r="BA11" i="8" s="1"/>
  <c r="BD4" i="8"/>
  <c r="BD5" i="8" s="1"/>
  <c r="BB4" i="8"/>
  <c r="BA5" i="8" s="1"/>
  <c r="AR28" i="8"/>
  <c r="AR29" i="8" s="1"/>
  <c r="AP28" i="8"/>
  <c r="AO29" i="8" s="1"/>
  <c r="AR22" i="8"/>
  <c r="AR23" i="8" s="1"/>
  <c r="AP22" i="8"/>
  <c r="AO23" i="8" s="1"/>
  <c r="AR16" i="8"/>
  <c r="AR17" i="8" s="1"/>
  <c r="AP16" i="8"/>
  <c r="AO17" i="8" s="1"/>
  <c r="AR10" i="8"/>
  <c r="AR11" i="8" s="1"/>
  <c r="AP10" i="8"/>
  <c r="AO11" i="8" s="1"/>
  <c r="AR4" i="8"/>
  <c r="AR5" i="8" s="1"/>
  <c r="AP4" i="8"/>
  <c r="AP5" i="8" s="1"/>
  <c r="AM4" i="8"/>
  <c r="AM6" i="8" s="1"/>
  <c r="AM8" i="8" s="1"/>
  <c r="AM10" i="8" s="1"/>
  <c r="AM12" i="8" s="1"/>
  <c r="AM14" i="8" s="1"/>
  <c r="AM16" i="8" s="1"/>
  <c r="AM18" i="8" s="1"/>
  <c r="AM20" i="8" s="1"/>
  <c r="AM22" i="8" s="1"/>
  <c r="AM24" i="8" s="1"/>
  <c r="AM26" i="8" s="1"/>
  <c r="AM28" i="8" s="1"/>
  <c r="AM30" i="8" s="1"/>
  <c r="AO3" i="8"/>
  <c r="BD27" i="8"/>
  <c r="BB27" i="8"/>
  <c r="BD21" i="8"/>
  <c r="BB21" i="8"/>
  <c r="BD15" i="8"/>
  <c r="BB15" i="8"/>
  <c r="BD9" i="8"/>
  <c r="BB9" i="8"/>
  <c r="BD3" i="8"/>
  <c r="BB3" i="8"/>
  <c r="AR27" i="8"/>
  <c r="AP27" i="8"/>
  <c r="AR21" i="8"/>
  <c r="AP21" i="8"/>
  <c r="AR15" i="8"/>
  <c r="AP15" i="8"/>
  <c r="AR9" i="8"/>
  <c r="AP9" i="8"/>
  <c r="AI41" i="8"/>
  <c r="AI39" i="8"/>
  <c r="AH39" i="8"/>
  <c r="AI37" i="8"/>
  <c r="AH37" i="8"/>
  <c r="AG37" i="8"/>
  <c r="AI35" i="8"/>
  <c r="AH35" i="8"/>
  <c r="AG35" i="8"/>
  <c r="AF35" i="8"/>
  <c r="AI33" i="8"/>
  <c r="AH33" i="8"/>
  <c r="AG33" i="8"/>
  <c r="AF33" i="8"/>
  <c r="AE33" i="8"/>
  <c r="T41" i="8"/>
  <c r="R41" i="8"/>
  <c r="Q41" i="8"/>
  <c r="O41" i="8"/>
  <c r="N41" i="8"/>
  <c r="L41" i="8"/>
  <c r="K41" i="8"/>
  <c r="I41" i="8"/>
  <c r="Q39" i="8"/>
  <c r="O39" i="8"/>
  <c r="N39" i="8"/>
  <c r="L39" i="8"/>
  <c r="K39" i="8"/>
  <c r="I39" i="8"/>
  <c r="N37" i="8"/>
  <c r="L37" i="8"/>
  <c r="K37" i="8"/>
  <c r="I37" i="8"/>
  <c r="K35" i="8"/>
  <c r="Z35" i="8" s="1"/>
  <c r="I35" i="8"/>
  <c r="X35" i="8" s="1"/>
  <c r="Z33" i="8"/>
  <c r="X33" i="8"/>
  <c r="T27" i="8"/>
  <c r="R27" i="8"/>
  <c r="Q27" i="8"/>
  <c r="O27" i="8"/>
  <c r="N27" i="8"/>
  <c r="L27" i="8"/>
  <c r="K27" i="8"/>
  <c r="I27" i="8"/>
  <c r="Q25" i="8"/>
  <c r="O25" i="8"/>
  <c r="N25" i="8"/>
  <c r="L25" i="8"/>
  <c r="K25" i="8"/>
  <c r="I25" i="8"/>
  <c r="N23" i="8"/>
  <c r="L23" i="8"/>
  <c r="K23" i="8"/>
  <c r="I23" i="8"/>
  <c r="K21" i="8"/>
  <c r="Z21" i="8" s="1"/>
  <c r="I21" i="8"/>
  <c r="X21" i="8" s="1"/>
  <c r="Z19" i="8"/>
  <c r="X19" i="8"/>
  <c r="AA19" i="8" s="1"/>
  <c r="Z5" i="8"/>
  <c r="X5" i="8"/>
  <c r="U31" i="8"/>
  <c r="R31" i="8"/>
  <c r="O31" i="8"/>
  <c r="L31" i="8"/>
  <c r="I31" i="8"/>
  <c r="U30" i="8"/>
  <c r="R30" i="8"/>
  <c r="O30" i="8"/>
  <c r="L30" i="8"/>
  <c r="I30" i="8"/>
  <c r="AH41" i="8" l="1"/>
  <c r="BB5" i="8"/>
  <c r="BB6" i="8"/>
  <c r="BB7" i="8" s="1"/>
  <c r="AA35" i="8"/>
  <c r="AA33" i="8"/>
  <c r="AA21" i="8"/>
  <c r="BS308" i="6"/>
  <c r="BS315" i="6"/>
  <c r="BS269" i="6"/>
  <c r="BZ277" i="6"/>
  <c r="BS279" i="6"/>
  <c r="BZ322" i="6"/>
  <c r="BS324" i="6"/>
  <c r="CV186" i="6"/>
  <c r="BS190" i="6"/>
  <c r="CV286" i="6"/>
  <c r="BS290" i="6"/>
  <c r="BS317" i="6"/>
  <c r="CV313" i="6"/>
  <c r="BS124" i="6"/>
  <c r="BZ122" i="6"/>
  <c r="CV295" i="6"/>
  <c r="BS299" i="6"/>
  <c r="BS271" i="6"/>
  <c r="BS188" i="6"/>
  <c r="BZ186" i="6"/>
  <c r="BS306" i="6"/>
  <c r="BZ304" i="6"/>
  <c r="BS260" i="6"/>
  <c r="BZ258" i="6"/>
  <c r="BZ286" i="6"/>
  <c r="BS288" i="6"/>
  <c r="BS262" i="6"/>
  <c r="CV258" i="6"/>
  <c r="BS126" i="6"/>
  <c r="BS281" i="6"/>
  <c r="CV277" i="6"/>
  <c r="BZ295" i="6"/>
  <c r="BS297" i="6"/>
  <c r="CV322" i="6"/>
  <c r="BS326" i="6"/>
  <c r="BS62" i="6"/>
  <c r="CV58" i="6"/>
  <c r="BZ58" i="6"/>
  <c r="BS60" i="6"/>
  <c r="AP17" i="8"/>
  <c r="AE39" i="8"/>
  <c r="BB11" i="8"/>
  <c r="AP6" i="8"/>
  <c r="AO7" i="8" s="1"/>
  <c r="BB30" i="8"/>
  <c r="BB31" i="8" s="1"/>
  <c r="AG39" i="8"/>
  <c r="AR18" i="8"/>
  <c r="AR19" i="8" s="1"/>
  <c r="BB12" i="8"/>
  <c r="BB13" i="8" s="1"/>
  <c r="AE41" i="8"/>
  <c r="AF37" i="8"/>
  <c r="AE37" i="8"/>
  <c r="AF41" i="8"/>
  <c r="AP11" i="8"/>
  <c r="BB23" i="8"/>
  <c r="AG41" i="8"/>
  <c r="AP12" i="8"/>
  <c r="AP13" i="8" s="1"/>
  <c r="AR30" i="8"/>
  <c r="AR31" i="8" s="1"/>
  <c r="AR6" i="8"/>
  <c r="AR7" i="8" s="1"/>
  <c r="BB18" i="8"/>
  <c r="BB19" i="8" s="1"/>
  <c r="AF39" i="8"/>
  <c r="BB24" i="8"/>
  <c r="BB25" i="8" s="1"/>
  <c r="AP30" i="8"/>
  <c r="BB17" i="8"/>
  <c r="BA7" i="8"/>
  <c r="AP29" i="8"/>
  <c r="BA29" i="8"/>
  <c r="AR12" i="8"/>
  <c r="AR13" i="8" s="1"/>
  <c r="Z37" i="8"/>
  <c r="AR24" i="8"/>
  <c r="AR25" i="8" s="1"/>
  <c r="AP24" i="8"/>
  <c r="AE35" i="8"/>
  <c r="AB35" i="8" s="1"/>
  <c r="AP23" i="8"/>
  <c r="AP18" i="8"/>
  <c r="BD6" i="8"/>
  <c r="BD7" i="8" s="1"/>
  <c r="BD12" i="8"/>
  <c r="BD13" i="8" s="1"/>
  <c r="BD18" i="8"/>
  <c r="BD19" i="8" s="1"/>
  <c r="BD24" i="8"/>
  <c r="BD25" i="8" s="1"/>
  <c r="BD30" i="8"/>
  <c r="BD31" i="8" s="1"/>
  <c r="AO5" i="8"/>
  <c r="AB33" i="8"/>
  <c r="Z23" i="8"/>
  <c r="Z27" i="8"/>
  <c r="X27" i="8"/>
  <c r="X41" i="8"/>
  <c r="X39" i="8"/>
  <c r="X37" i="8"/>
  <c r="AA37" i="8" s="1"/>
  <c r="X23" i="8"/>
  <c r="Z39" i="8"/>
  <c r="Z25" i="8"/>
  <c r="X25" i="8"/>
  <c r="Z41" i="8"/>
  <c r="BM18" i="7"/>
  <c r="BM20" i="7" s="1"/>
  <c r="BM22" i="7" s="1"/>
  <c r="BM24" i="7" s="1"/>
  <c r="BM26" i="7" s="1"/>
  <c r="BA18" i="7"/>
  <c r="BA20" i="7" s="1"/>
  <c r="AL4" i="6"/>
  <c r="AL6" i="6" s="1"/>
  <c r="AL8" i="6" s="1"/>
  <c r="AL10" i="6" s="1"/>
  <c r="AL12" i="6" s="1"/>
  <c r="AL14" i="6" s="1"/>
  <c r="BJ56" i="6" s="1"/>
  <c r="CF56" i="6" s="1"/>
  <c r="BA24" i="5"/>
  <c r="BA12" i="5"/>
  <c r="BA4" i="5"/>
  <c r="AI4" i="4"/>
  <c r="AI6" i="4" s="1"/>
  <c r="AI8" i="4" s="1"/>
  <c r="AI10" i="4" s="1"/>
  <c r="AI12" i="4" s="1"/>
  <c r="AI14" i="4" s="1"/>
  <c r="AI16" i="4" s="1"/>
  <c r="AI18" i="4" s="1"/>
  <c r="AI20" i="4" s="1"/>
  <c r="AI22" i="4" s="1"/>
  <c r="AI24" i="4" s="1"/>
  <c r="BW193" i="5"/>
  <c r="CG193" i="5" s="1"/>
  <c r="BZ193" i="5"/>
  <c r="CA193" i="5"/>
  <c r="CB193" i="5"/>
  <c r="CM195" i="5" s="1"/>
  <c r="CH197" i="5" s="1"/>
  <c r="CC193" i="5"/>
  <c r="CD193" i="5"/>
  <c r="DI195" i="5" s="1"/>
  <c r="CH199" i="5" s="1"/>
  <c r="CA194" i="5"/>
  <c r="DF193" i="5" s="1"/>
  <c r="CC194" i="5"/>
  <c r="BW202" i="5"/>
  <c r="CG202" i="5" s="1"/>
  <c r="BZ202" i="5"/>
  <c r="CA202" i="5"/>
  <c r="CB202" i="5"/>
  <c r="CM204" i="5" s="1"/>
  <c r="CH206" i="5" s="1"/>
  <c r="CC202" i="5"/>
  <c r="CD202" i="5"/>
  <c r="DI204" i="5" s="1"/>
  <c r="CH208" i="5" s="1"/>
  <c r="CA203" i="5"/>
  <c r="DF202" i="5" s="1"/>
  <c r="CC203" i="5"/>
  <c r="BW211" i="5"/>
  <c r="CG211" i="5" s="1"/>
  <c r="BZ211" i="5"/>
  <c r="CA211" i="5"/>
  <c r="CB211" i="5"/>
  <c r="CM213" i="5" s="1"/>
  <c r="CH215" i="5" s="1"/>
  <c r="CC211" i="5"/>
  <c r="CD211" i="5"/>
  <c r="DI213" i="5" s="1"/>
  <c r="CH217" i="5" s="1"/>
  <c r="CA212" i="5"/>
  <c r="DF211" i="5" s="1"/>
  <c r="CC212" i="5"/>
  <c r="CC185" i="5"/>
  <c r="CA185" i="5"/>
  <c r="DF184" i="5" s="1"/>
  <c r="BZ185" i="5"/>
  <c r="DV184" i="5" s="1"/>
  <c r="CD184" i="5"/>
  <c r="DI186" i="5" s="1"/>
  <c r="CH190" i="5" s="1"/>
  <c r="CC184" i="5"/>
  <c r="CB184" i="5"/>
  <c r="CM186" i="5" s="1"/>
  <c r="CH188" i="5" s="1"/>
  <c r="CA184" i="5"/>
  <c r="BZ184" i="5"/>
  <c r="BW184" i="5"/>
  <c r="CG184" i="5" s="1"/>
  <c r="BW83" i="5"/>
  <c r="CG83" i="5" s="1"/>
  <c r="BZ83" i="5"/>
  <c r="CA83" i="5"/>
  <c r="CB83" i="5"/>
  <c r="CM85" i="5" s="1"/>
  <c r="CH87" i="5" s="1"/>
  <c r="CC83" i="5"/>
  <c r="CD83" i="5"/>
  <c r="DI85" i="5" s="1"/>
  <c r="CH89" i="5" s="1"/>
  <c r="CA84" i="5"/>
  <c r="DF83" i="5" s="1"/>
  <c r="CC84" i="5"/>
  <c r="BW93" i="5"/>
  <c r="CG93" i="5" s="1"/>
  <c r="BZ93" i="5"/>
  <c r="CA93" i="5"/>
  <c r="CB93" i="5"/>
  <c r="CM95" i="5" s="1"/>
  <c r="CH97" i="5" s="1"/>
  <c r="CC93" i="5"/>
  <c r="CD93" i="5"/>
  <c r="DI95" i="5" s="1"/>
  <c r="CH99" i="5" s="1"/>
  <c r="CA94" i="5"/>
  <c r="DF93" i="5" s="1"/>
  <c r="CC94" i="5"/>
  <c r="BW102" i="5"/>
  <c r="CG102" i="5" s="1"/>
  <c r="BZ102" i="5"/>
  <c r="CA102" i="5"/>
  <c r="CB102" i="5"/>
  <c r="CM104" i="5" s="1"/>
  <c r="CH106" i="5" s="1"/>
  <c r="CC102" i="5"/>
  <c r="CD102" i="5"/>
  <c r="DI104" i="5" s="1"/>
  <c r="CH108" i="5" s="1"/>
  <c r="CA103" i="5"/>
  <c r="DF102" i="5" s="1"/>
  <c r="CC103" i="5"/>
  <c r="CC75" i="5"/>
  <c r="CA75" i="5"/>
  <c r="DF74" i="5" s="1"/>
  <c r="BZ75" i="5"/>
  <c r="DV74" i="5" s="1"/>
  <c r="CD74" i="5"/>
  <c r="DI76" i="5" s="1"/>
  <c r="CH80" i="5" s="1"/>
  <c r="CC74" i="5"/>
  <c r="CB74" i="5"/>
  <c r="CM76" i="5" s="1"/>
  <c r="CH78" i="5" s="1"/>
  <c r="CA74" i="5"/>
  <c r="BZ74" i="5"/>
  <c r="BY74" i="5"/>
  <c r="CU74" i="5" s="1"/>
  <c r="BW74" i="5"/>
  <c r="CG74" i="5" s="1"/>
  <c r="BL4" i="5"/>
  <c r="CC212" i="7"/>
  <c r="CA212" i="7"/>
  <c r="DF211" i="7" s="1"/>
  <c r="CD211" i="7"/>
  <c r="DI213" i="7" s="1"/>
  <c r="CH217" i="7" s="1"/>
  <c r="CC211" i="7"/>
  <c r="CB211" i="7"/>
  <c r="CM213" i="7" s="1"/>
  <c r="CH215" i="7" s="1"/>
  <c r="CA211" i="7"/>
  <c r="BZ211" i="7"/>
  <c r="BW211" i="7"/>
  <c r="CG211" i="7" s="1"/>
  <c r="CC203" i="7"/>
  <c r="CA203" i="7"/>
  <c r="DF202" i="7" s="1"/>
  <c r="CD202" i="7"/>
  <c r="DI204" i="7" s="1"/>
  <c r="CH208" i="7" s="1"/>
  <c r="CC202" i="7"/>
  <c r="CB202" i="7"/>
  <c r="CM204" i="7" s="1"/>
  <c r="CH206" i="7" s="1"/>
  <c r="CA202" i="7"/>
  <c r="BZ202" i="7"/>
  <c r="BW202" i="7"/>
  <c r="CG202" i="7" s="1"/>
  <c r="CC194" i="7"/>
  <c r="CA194" i="7"/>
  <c r="DF193" i="7" s="1"/>
  <c r="CD193" i="7"/>
  <c r="DI195" i="7" s="1"/>
  <c r="CH199" i="7" s="1"/>
  <c r="CC193" i="7"/>
  <c r="CB193" i="7"/>
  <c r="CM195" i="7" s="1"/>
  <c r="CH197" i="7" s="1"/>
  <c r="CA193" i="7"/>
  <c r="BZ193" i="7"/>
  <c r="BW193" i="7"/>
  <c r="CG193" i="7" s="1"/>
  <c r="CC185" i="7"/>
  <c r="CA185" i="7"/>
  <c r="DF184" i="7" s="1"/>
  <c r="BZ185" i="7"/>
  <c r="DV184" i="7" s="1"/>
  <c r="CD184" i="7"/>
  <c r="DI186" i="7" s="1"/>
  <c r="CH190" i="7" s="1"/>
  <c r="CC184" i="7"/>
  <c r="CB184" i="7"/>
  <c r="CM186" i="7" s="1"/>
  <c r="CH188" i="7" s="1"/>
  <c r="CA184" i="7"/>
  <c r="BZ184" i="7"/>
  <c r="BW184" i="7"/>
  <c r="CG184" i="7" s="1"/>
  <c r="CC103" i="7"/>
  <c r="CA103" i="7"/>
  <c r="DF102" i="7" s="1"/>
  <c r="CD102" i="7"/>
  <c r="DI104" i="7" s="1"/>
  <c r="CH108" i="7" s="1"/>
  <c r="CC102" i="7"/>
  <c r="CB102" i="7"/>
  <c r="CM104" i="7" s="1"/>
  <c r="CH106" i="7" s="1"/>
  <c r="CA102" i="7"/>
  <c r="BZ102" i="7"/>
  <c r="BW102" i="7"/>
  <c r="CG102" i="7" s="1"/>
  <c r="CC94" i="7"/>
  <c r="CA94" i="7"/>
  <c r="DF93" i="7" s="1"/>
  <c r="CD93" i="7"/>
  <c r="DI95" i="7" s="1"/>
  <c r="CH99" i="7" s="1"/>
  <c r="CC93" i="7"/>
  <c r="CB93" i="7"/>
  <c r="CM95" i="7" s="1"/>
  <c r="CH97" i="7" s="1"/>
  <c r="CA93" i="7"/>
  <c r="BZ93" i="7"/>
  <c r="BW93" i="7"/>
  <c r="CG93" i="7" s="1"/>
  <c r="CC84" i="7"/>
  <c r="CA84" i="7"/>
  <c r="DF83" i="7" s="1"/>
  <c r="CD83" i="7"/>
  <c r="DI85" i="7" s="1"/>
  <c r="CH89" i="7" s="1"/>
  <c r="CC83" i="7"/>
  <c r="CB83" i="7"/>
  <c r="CM85" i="7" s="1"/>
  <c r="CH87" i="7" s="1"/>
  <c r="CA83" i="7"/>
  <c r="BZ83" i="7"/>
  <c r="BW83" i="7"/>
  <c r="CG83" i="7" s="1"/>
  <c r="CC75" i="7"/>
  <c r="CA75" i="7"/>
  <c r="DF74" i="7" s="1"/>
  <c r="BZ75" i="7"/>
  <c r="DV74" i="7" s="1"/>
  <c r="CD74" i="7"/>
  <c r="DI76" i="7" s="1"/>
  <c r="CH80" i="7" s="1"/>
  <c r="CC74" i="7"/>
  <c r="CB74" i="7"/>
  <c r="CM76" i="7" s="1"/>
  <c r="CH78" i="7" s="1"/>
  <c r="CA74" i="7"/>
  <c r="BZ74" i="7"/>
  <c r="BW74" i="7"/>
  <c r="CG74" i="7" s="1"/>
  <c r="AZ18" i="7"/>
  <c r="AZ20" i="7" s="1"/>
  <c r="AZ22" i="7" s="1"/>
  <c r="AZ24" i="7" s="1"/>
  <c r="AZ26" i="7" s="1"/>
  <c r="BX102" i="7" s="1"/>
  <c r="DB102" i="7" s="1"/>
  <c r="BL18" i="7"/>
  <c r="BL20" i="7" s="1"/>
  <c r="BL22" i="7" s="1"/>
  <c r="BL24" i="7" s="1"/>
  <c r="BL26" i="7" s="1"/>
  <c r="BX211" i="7" s="1"/>
  <c r="DB211" i="7" s="1"/>
  <c r="BL4" i="7"/>
  <c r="BL6" i="7" s="1"/>
  <c r="BL8" i="7" s="1"/>
  <c r="BL10" i="7" s="1"/>
  <c r="BL12" i="7" s="1"/>
  <c r="AA27" i="8" l="1"/>
  <c r="AA23" i="8"/>
  <c r="AA39" i="8"/>
  <c r="AB39" i="8" s="1"/>
  <c r="AB37" i="8"/>
  <c r="AA41" i="8"/>
  <c r="AB41" i="8" s="1"/>
  <c r="AA25" i="8"/>
  <c r="BA31" i="8"/>
  <c r="AP7" i="8"/>
  <c r="BA19" i="8"/>
  <c r="BA13" i="8"/>
  <c r="BA25" i="8"/>
  <c r="AO13" i="8"/>
  <c r="AP31" i="8"/>
  <c r="AO31" i="8"/>
  <c r="AP19" i="8"/>
  <c r="AO19" i="8"/>
  <c r="AP25" i="8"/>
  <c r="AO25" i="8"/>
  <c r="BA22" i="7"/>
  <c r="BA24" i="7" s="1"/>
  <c r="BA26" i="7" s="1"/>
  <c r="BY74" i="7"/>
  <c r="CU74" i="7" s="1"/>
  <c r="BX202" i="7"/>
  <c r="DB202" i="7" s="1"/>
  <c r="BX184" i="7"/>
  <c r="DB184" i="7" s="1"/>
  <c r="BX193" i="7"/>
  <c r="DB193" i="7" s="1"/>
  <c r="BX83" i="7"/>
  <c r="DB83" i="7" s="1"/>
  <c r="BX93" i="7"/>
  <c r="DB93" i="7" s="1"/>
  <c r="BX74" i="7"/>
  <c r="DB74" i="7" s="1"/>
  <c r="AC41" i="8" l="1"/>
  <c r="AC39" i="8"/>
  <c r="AC35" i="8"/>
  <c r="AC37" i="8"/>
  <c r="AC33" i="8"/>
  <c r="H50" i="8" s="1"/>
  <c r="D7" i="9" s="1"/>
  <c r="CC175" i="7"/>
  <c r="CA175" i="7"/>
  <c r="DF174" i="7" s="1"/>
  <c r="CD174" i="7"/>
  <c r="DI176" i="7" s="1"/>
  <c r="CH180" i="7" s="1"/>
  <c r="CC174" i="7"/>
  <c r="CB174" i="7"/>
  <c r="CM176" i="7" s="1"/>
  <c r="CH178" i="7" s="1"/>
  <c r="CA174" i="7"/>
  <c r="BZ174" i="7"/>
  <c r="BW174" i="7"/>
  <c r="CG174" i="7" s="1"/>
  <c r="CC166" i="7"/>
  <c r="CA166" i="7"/>
  <c r="DF165" i="7" s="1"/>
  <c r="CD165" i="7"/>
  <c r="DI167" i="7" s="1"/>
  <c r="CH171" i="7" s="1"/>
  <c r="CC165" i="7"/>
  <c r="CB165" i="7"/>
  <c r="CM167" i="7" s="1"/>
  <c r="CH169" i="7" s="1"/>
  <c r="CA165" i="7"/>
  <c r="BZ165" i="7"/>
  <c r="BW165" i="7"/>
  <c r="CG165" i="7" s="1"/>
  <c r="CC157" i="7"/>
  <c r="CA157" i="7"/>
  <c r="DF156" i="7" s="1"/>
  <c r="CD156" i="7"/>
  <c r="DI158" i="7" s="1"/>
  <c r="CH162" i="7" s="1"/>
  <c r="CC156" i="7"/>
  <c r="CB156" i="7"/>
  <c r="CM158" i="7" s="1"/>
  <c r="CH160" i="7" s="1"/>
  <c r="CA156" i="7"/>
  <c r="BZ156" i="7"/>
  <c r="BW156" i="7"/>
  <c r="CG156" i="7" s="1"/>
  <c r="CC148" i="7"/>
  <c r="CA148" i="7"/>
  <c r="DF147" i="7" s="1"/>
  <c r="BZ148" i="7"/>
  <c r="DV147" i="7" s="1"/>
  <c r="CD147" i="7"/>
  <c r="DI149" i="7" s="1"/>
  <c r="CH153" i="7" s="1"/>
  <c r="CC147" i="7"/>
  <c r="CB147" i="7"/>
  <c r="CM149" i="7" s="1"/>
  <c r="CH151" i="7" s="1"/>
  <c r="CA147" i="7"/>
  <c r="BZ147" i="7"/>
  <c r="BW147" i="7"/>
  <c r="CG147" i="7" s="1"/>
  <c r="CC139" i="7"/>
  <c r="CA139" i="7"/>
  <c r="DF138" i="7" s="1"/>
  <c r="CD138" i="7"/>
  <c r="DI140" i="7" s="1"/>
  <c r="CH144" i="7" s="1"/>
  <c r="CC138" i="7"/>
  <c r="CB138" i="7"/>
  <c r="CM140" i="7" s="1"/>
  <c r="CH142" i="7" s="1"/>
  <c r="CA138" i="7"/>
  <c r="BZ138" i="7"/>
  <c r="BW138" i="7"/>
  <c r="CG138" i="7" s="1"/>
  <c r="CC130" i="7"/>
  <c r="CA130" i="7"/>
  <c r="DF129" i="7" s="1"/>
  <c r="CD129" i="7"/>
  <c r="DI131" i="7" s="1"/>
  <c r="CH135" i="7" s="1"/>
  <c r="CC129" i="7"/>
  <c r="CB129" i="7"/>
  <c r="CM131" i="7" s="1"/>
  <c r="CH133" i="7" s="1"/>
  <c r="CA129" i="7"/>
  <c r="BZ129" i="7"/>
  <c r="BW129" i="7"/>
  <c r="CG129" i="7" s="1"/>
  <c r="CC121" i="7"/>
  <c r="CA121" i="7"/>
  <c r="DF120" i="7" s="1"/>
  <c r="CD120" i="7"/>
  <c r="DI122" i="7" s="1"/>
  <c r="CH126" i="7" s="1"/>
  <c r="CC120" i="7"/>
  <c r="CB120" i="7"/>
  <c r="CM122" i="7" s="1"/>
  <c r="CH124" i="7" s="1"/>
  <c r="CA120" i="7"/>
  <c r="BZ120" i="7"/>
  <c r="BW120" i="7"/>
  <c r="CG120" i="7" s="1"/>
  <c r="CC112" i="7"/>
  <c r="CA112" i="7"/>
  <c r="DF111" i="7" s="1"/>
  <c r="BZ112" i="7"/>
  <c r="DV111" i="7" s="1"/>
  <c r="CD111" i="7"/>
  <c r="DI113" i="7" s="1"/>
  <c r="CH117" i="7" s="1"/>
  <c r="CC111" i="7"/>
  <c r="CB111" i="7"/>
  <c r="CM113" i="7" s="1"/>
  <c r="CH115" i="7" s="1"/>
  <c r="CA111" i="7"/>
  <c r="BZ111" i="7"/>
  <c r="BX111" i="7"/>
  <c r="DB111" i="7" s="1"/>
  <c r="BW111" i="7"/>
  <c r="CG111" i="7" s="1"/>
  <c r="CC66" i="7"/>
  <c r="CA66" i="7"/>
  <c r="DF65" i="7" s="1"/>
  <c r="CD65" i="7"/>
  <c r="DI67" i="7" s="1"/>
  <c r="CH71" i="7" s="1"/>
  <c r="CC65" i="7"/>
  <c r="CB65" i="7"/>
  <c r="CM67" i="7" s="1"/>
  <c r="CH69" i="7" s="1"/>
  <c r="CA65" i="7"/>
  <c r="BZ65" i="7"/>
  <c r="BW65" i="7"/>
  <c r="CG65" i="7" s="1"/>
  <c r="CC57" i="7"/>
  <c r="CA57" i="7"/>
  <c r="DF56" i="7" s="1"/>
  <c r="CD56" i="7"/>
  <c r="DI58" i="7" s="1"/>
  <c r="CH62" i="7" s="1"/>
  <c r="CC56" i="7"/>
  <c r="CB56" i="7"/>
  <c r="CM58" i="7" s="1"/>
  <c r="CH60" i="7" s="1"/>
  <c r="CA56" i="7"/>
  <c r="BZ56" i="7"/>
  <c r="BW56" i="7"/>
  <c r="CG56" i="7" s="1"/>
  <c r="CC48" i="7"/>
  <c r="CA48" i="7"/>
  <c r="DF47" i="7" s="1"/>
  <c r="CD47" i="7"/>
  <c r="DI49" i="7" s="1"/>
  <c r="CH53" i="7" s="1"/>
  <c r="CC47" i="7"/>
  <c r="CB47" i="7"/>
  <c r="CM49" i="7" s="1"/>
  <c r="CH51" i="7" s="1"/>
  <c r="CA47" i="7"/>
  <c r="BZ47" i="7"/>
  <c r="BW47" i="7"/>
  <c r="CG47" i="7" s="1"/>
  <c r="CC39" i="7"/>
  <c r="CA39" i="7"/>
  <c r="DF38" i="7" s="1"/>
  <c r="BZ39" i="7"/>
  <c r="DV38" i="7" s="1"/>
  <c r="CD38" i="7"/>
  <c r="DI40" i="7" s="1"/>
  <c r="CH44" i="7" s="1"/>
  <c r="CC38" i="7"/>
  <c r="CB38" i="7"/>
  <c r="CM40" i="7" s="1"/>
  <c r="CH42" i="7" s="1"/>
  <c r="CA38" i="7"/>
  <c r="BZ38" i="7"/>
  <c r="BW38" i="7"/>
  <c r="CG38" i="7" s="1"/>
  <c r="CC30" i="7"/>
  <c r="CA30" i="7"/>
  <c r="DF29" i="7" s="1"/>
  <c r="CD29" i="7"/>
  <c r="DI31" i="7" s="1"/>
  <c r="CH35" i="7" s="1"/>
  <c r="CC29" i="7"/>
  <c r="CB29" i="7"/>
  <c r="CM31" i="7" s="1"/>
  <c r="CH33" i="7" s="1"/>
  <c r="CA29" i="7"/>
  <c r="BZ29" i="7"/>
  <c r="BW29" i="7"/>
  <c r="CG29" i="7" s="1"/>
  <c r="CC21" i="7"/>
  <c r="CA21" i="7"/>
  <c r="DF20" i="7" s="1"/>
  <c r="BN23" i="7"/>
  <c r="BB23" i="7"/>
  <c r="CD20" i="7"/>
  <c r="DI22" i="7" s="1"/>
  <c r="CH26" i="7" s="1"/>
  <c r="CC20" i="7"/>
  <c r="CB20" i="7"/>
  <c r="CM22" i="7" s="1"/>
  <c r="CH24" i="7" s="1"/>
  <c r="CA20" i="7"/>
  <c r="BZ20" i="7"/>
  <c r="BW20" i="7"/>
  <c r="CG20" i="7" s="1"/>
  <c r="AE20" i="7"/>
  <c r="AC20" i="7"/>
  <c r="AB20" i="7"/>
  <c r="Z20" i="7"/>
  <c r="Y20" i="7"/>
  <c r="W20" i="7"/>
  <c r="V20" i="7"/>
  <c r="T20" i="7"/>
  <c r="S20" i="7"/>
  <c r="Q20" i="7"/>
  <c r="P20" i="7"/>
  <c r="N20" i="7"/>
  <c r="M20" i="7"/>
  <c r="K20" i="7"/>
  <c r="AW19" i="7"/>
  <c r="AB18" i="7"/>
  <c r="Z18" i="7"/>
  <c r="Y18" i="7"/>
  <c r="W18" i="7"/>
  <c r="V18" i="7"/>
  <c r="T18" i="7"/>
  <c r="S18" i="7"/>
  <c r="Q18" i="7"/>
  <c r="P18" i="7"/>
  <c r="N18" i="7"/>
  <c r="M18" i="7"/>
  <c r="K18" i="7"/>
  <c r="AW17" i="7"/>
  <c r="AV17" i="7"/>
  <c r="Y16" i="7"/>
  <c r="W16" i="7"/>
  <c r="V16" i="7"/>
  <c r="T16" i="7"/>
  <c r="S16" i="7"/>
  <c r="Q16" i="7"/>
  <c r="P16" i="7"/>
  <c r="N16" i="7"/>
  <c r="M16" i="7"/>
  <c r="K16" i="7"/>
  <c r="BZ57" i="7"/>
  <c r="DV56" i="7" s="1"/>
  <c r="AW15" i="7"/>
  <c r="AV15" i="7"/>
  <c r="AU15" i="7"/>
  <c r="V14" i="7"/>
  <c r="T14" i="7"/>
  <c r="S14" i="7"/>
  <c r="Q14" i="7"/>
  <c r="P14" i="7"/>
  <c r="N14" i="7"/>
  <c r="M14" i="7"/>
  <c r="K14" i="7"/>
  <c r="BN13" i="7"/>
  <c r="BZ157" i="7" s="1"/>
  <c r="DV156" i="7" s="1"/>
  <c r="BB13" i="7"/>
  <c r="BZ48" i="7" s="1"/>
  <c r="DV47" i="7" s="1"/>
  <c r="AW13" i="7"/>
  <c r="AV13" i="7"/>
  <c r="AU13" i="7"/>
  <c r="AT13" i="7"/>
  <c r="CC12" i="7"/>
  <c r="CA12" i="7"/>
  <c r="DF11" i="7" s="1"/>
  <c r="S12" i="7"/>
  <c r="Q12" i="7"/>
  <c r="P12" i="7"/>
  <c r="N12" i="7"/>
  <c r="M12" i="7"/>
  <c r="K12" i="7"/>
  <c r="CD11" i="7"/>
  <c r="DI13" i="7" s="1"/>
  <c r="CH17" i="7" s="1"/>
  <c r="CC11" i="7"/>
  <c r="CB11" i="7"/>
  <c r="CM13" i="7" s="1"/>
  <c r="CH15" i="7" s="1"/>
  <c r="CA11" i="7"/>
  <c r="BZ11" i="7"/>
  <c r="BW11" i="7"/>
  <c r="CG11" i="7" s="1"/>
  <c r="AW11" i="7"/>
  <c r="AV11" i="7"/>
  <c r="AU11" i="7"/>
  <c r="AT11" i="7"/>
  <c r="AS11" i="7"/>
  <c r="P10" i="7"/>
  <c r="N10" i="7"/>
  <c r="M10" i="7"/>
  <c r="K10" i="7"/>
  <c r="AW9" i="7"/>
  <c r="AV9" i="7"/>
  <c r="AU9" i="7"/>
  <c r="AT9" i="7"/>
  <c r="AS9" i="7"/>
  <c r="AR9" i="7"/>
  <c r="M8" i="7"/>
  <c r="AK8" i="7" s="1"/>
  <c r="K8" i="7"/>
  <c r="AI8" i="7" s="1"/>
  <c r="AW7" i="7"/>
  <c r="AV7" i="7"/>
  <c r="AU7" i="7"/>
  <c r="AT7" i="7"/>
  <c r="AS7" i="7"/>
  <c r="AR7" i="7"/>
  <c r="AQ7" i="7"/>
  <c r="AK6" i="7"/>
  <c r="AI6" i="7"/>
  <c r="BN5" i="7"/>
  <c r="BZ121" i="7" s="1"/>
  <c r="DV120" i="7" s="1"/>
  <c r="BB5" i="7"/>
  <c r="BZ12" i="7" s="1"/>
  <c r="DV11" i="7" s="1"/>
  <c r="AW5" i="7"/>
  <c r="AV5" i="7"/>
  <c r="AU5" i="7"/>
  <c r="AT5" i="7"/>
  <c r="AS5" i="7"/>
  <c r="AR5" i="7"/>
  <c r="AQ5" i="7"/>
  <c r="AP5" i="7"/>
  <c r="BX120" i="7"/>
  <c r="DB120" i="7" s="1"/>
  <c r="BA4" i="7"/>
  <c r="AZ4" i="7"/>
  <c r="BX11" i="7" s="1"/>
  <c r="DB11" i="7" s="1"/>
  <c r="CC3" i="7"/>
  <c r="CA3" i="7"/>
  <c r="DF2" i="7" s="1"/>
  <c r="BZ3" i="7"/>
  <c r="DV2" i="7" s="1"/>
  <c r="AF3" i="7"/>
  <c r="AC3" i="7"/>
  <c r="Z3" i="7"/>
  <c r="W3" i="7"/>
  <c r="T3" i="7"/>
  <c r="Q3" i="7"/>
  <c r="N3" i="7"/>
  <c r="K3" i="7"/>
  <c r="CD2" i="7"/>
  <c r="DI4" i="7" s="1"/>
  <c r="CC2" i="7"/>
  <c r="CB2" i="7"/>
  <c r="CM4" i="7" s="1"/>
  <c r="CA2" i="7"/>
  <c r="BZ2" i="7"/>
  <c r="BY2" i="7"/>
  <c r="CU2" i="7" s="1"/>
  <c r="BX2" i="7"/>
  <c r="DB2" i="7" s="1"/>
  <c r="BW2" i="7"/>
  <c r="CG2" i="7" s="1"/>
  <c r="BM2" i="7"/>
  <c r="AF2" i="7"/>
  <c r="AC2" i="7"/>
  <c r="Z2" i="7"/>
  <c r="W2" i="7"/>
  <c r="T2" i="7"/>
  <c r="Q2" i="7"/>
  <c r="N2" i="7"/>
  <c r="K2" i="7"/>
  <c r="BM57" i="6"/>
  <c r="BO57" i="6"/>
  <c r="BM185" i="6"/>
  <c r="BO185" i="6"/>
  <c r="BM257" i="6"/>
  <c r="BO257" i="6"/>
  <c r="BM121" i="6"/>
  <c r="BO121" i="6"/>
  <c r="BM266" i="6"/>
  <c r="BO266" i="6"/>
  <c r="BM276" i="6"/>
  <c r="BO276" i="6"/>
  <c r="BM285" i="6"/>
  <c r="BO285" i="6"/>
  <c r="BM294" i="6"/>
  <c r="BO294" i="6"/>
  <c r="BM303" i="6"/>
  <c r="BO303" i="6"/>
  <c r="BM312" i="6"/>
  <c r="BO312" i="6"/>
  <c r="BM321" i="6"/>
  <c r="BO321" i="6"/>
  <c r="AN45" i="6"/>
  <c r="BL312" i="6" s="1"/>
  <c r="CQ311" i="6" s="1"/>
  <c r="AN37" i="6"/>
  <c r="BL276" i="6" s="1"/>
  <c r="CQ275" i="6" s="1"/>
  <c r="AZ31" i="6"/>
  <c r="AZ23" i="6"/>
  <c r="AN25" i="6"/>
  <c r="AN13" i="6"/>
  <c r="AN9" i="6"/>
  <c r="AN43" i="6"/>
  <c r="BL303" i="6" s="1"/>
  <c r="CQ302" i="6" s="1"/>
  <c r="AN31" i="6"/>
  <c r="BL121" i="6" s="1"/>
  <c r="CQ120" i="6" s="1"/>
  <c r="AZ29" i="6"/>
  <c r="AN23" i="6"/>
  <c r="AZ21" i="6"/>
  <c r="AZ9" i="6"/>
  <c r="AW32" i="6"/>
  <c r="BI256" i="6" s="1"/>
  <c r="CM256" i="6" s="1"/>
  <c r="AZ33" i="6"/>
  <c r="BL257" i="6" s="1"/>
  <c r="CQ256" i="6" s="1"/>
  <c r="AN47" i="6"/>
  <c r="BL321" i="6" s="1"/>
  <c r="CQ320" i="6" s="1"/>
  <c r="AZ15" i="6"/>
  <c r="BL185" i="6" s="1"/>
  <c r="CQ184" i="6" s="1"/>
  <c r="AN15" i="6"/>
  <c r="BL57" i="6" s="1"/>
  <c r="CQ56" i="6" s="1"/>
  <c r="AN41" i="6"/>
  <c r="BL294" i="6" s="1"/>
  <c r="CQ293" i="6" s="1"/>
  <c r="AN39" i="6"/>
  <c r="BL285" i="6" s="1"/>
  <c r="CQ284" i="6" s="1"/>
  <c r="AM37" i="6"/>
  <c r="AN35" i="6"/>
  <c r="BL266" i="6" s="1"/>
  <c r="CQ265" i="6" s="1"/>
  <c r="BN25" i="5"/>
  <c r="BB25" i="5"/>
  <c r="AZ20" i="4"/>
  <c r="AZ22" i="4" s="1"/>
  <c r="AX20" i="4"/>
  <c r="AX22" i="4" s="1"/>
  <c r="AZ12" i="4"/>
  <c r="AZ14" i="4" s="1"/>
  <c r="AZ15" i="4" s="1"/>
  <c r="AX12" i="4"/>
  <c r="AX14" i="4" s="1"/>
  <c r="AZ7" i="4"/>
  <c r="AN20" i="4"/>
  <c r="AN22" i="4" s="1"/>
  <c r="AL20" i="4"/>
  <c r="AL22" i="4" s="1"/>
  <c r="AN12" i="4"/>
  <c r="AN13" i="4" s="1"/>
  <c r="AL12" i="4"/>
  <c r="AL14" i="4" s="1"/>
  <c r="AN7" i="4"/>
  <c r="AL8" i="4"/>
  <c r="AL9" i="4" s="1"/>
  <c r="BY11" i="7" l="1"/>
  <c r="CU11" i="7" s="1"/>
  <c r="BA6" i="7"/>
  <c r="BA8" i="7" s="1"/>
  <c r="BA10" i="7" s="1"/>
  <c r="BY111" i="7"/>
  <c r="CU111" i="7" s="1"/>
  <c r="BM4" i="7"/>
  <c r="BM6" i="7" s="1"/>
  <c r="BM8" i="7" s="1"/>
  <c r="BM10" i="7" s="1"/>
  <c r="BM12" i="7" s="1"/>
  <c r="AP15" i="7"/>
  <c r="AK10" i="7"/>
  <c r="AQ19" i="7"/>
  <c r="H49" i="8"/>
  <c r="D6" i="9" s="1"/>
  <c r="AL8" i="7"/>
  <c r="AL6" i="7"/>
  <c r="AM6" i="7" s="1"/>
  <c r="AM39" i="6"/>
  <c r="BK276" i="6"/>
  <c r="DG275" i="6" s="1"/>
  <c r="BM24" i="5"/>
  <c r="BY184" i="5"/>
  <c r="CU184" i="5" s="1"/>
  <c r="BN27" i="5"/>
  <c r="BZ194" i="5"/>
  <c r="DV193" i="5" s="1"/>
  <c r="BB27" i="5"/>
  <c r="BZ84" i="5"/>
  <c r="DV83" i="5" s="1"/>
  <c r="BA26" i="5"/>
  <c r="BY83" i="5"/>
  <c r="CU83" i="5" s="1"/>
  <c r="BY184" i="7"/>
  <c r="CU184" i="7" s="1"/>
  <c r="BN25" i="7"/>
  <c r="BZ194" i="7"/>
  <c r="DV193" i="7" s="1"/>
  <c r="AQ13" i="7"/>
  <c r="BY83" i="7"/>
  <c r="CU83" i="7" s="1"/>
  <c r="BB25" i="7"/>
  <c r="BZ84" i="7"/>
  <c r="DV83" i="7" s="1"/>
  <c r="AI18" i="7"/>
  <c r="AU17" i="7"/>
  <c r="AT17" i="7"/>
  <c r="AS13" i="7"/>
  <c r="AS17" i="7"/>
  <c r="AR13" i="7"/>
  <c r="AR19" i="7"/>
  <c r="AV19" i="7"/>
  <c r="AQ15" i="7"/>
  <c r="AP17" i="7"/>
  <c r="AS19" i="7"/>
  <c r="AT15" i="7"/>
  <c r="AK18" i="7"/>
  <c r="AR15" i="7"/>
  <c r="AI10" i="7"/>
  <c r="AQ11" i="7"/>
  <c r="BY138" i="7"/>
  <c r="CU138" i="7" s="1"/>
  <c r="AI12" i="7"/>
  <c r="AK14" i="7"/>
  <c r="AS15" i="7"/>
  <c r="AI14" i="7"/>
  <c r="BY56" i="7"/>
  <c r="CU56" i="7" s="1"/>
  <c r="AU19" i="7"/>
  <c r="AP7" i="7"/>
  <c r="BB7" i="7"/>
  <c r="BZ21" i="7" s="1"/>
  <c r="DV20" i="7" s="1"/>
  <c r="AP19" i="7"/>
  <c r="AT19" i="7"/>
  <c r="BX129" i="7"/>
  <c r="DB129" i="7" s="1"/>
  <c r="AK12" i="7"/>
  <c r="AR17" i="7"/>
  <c r="AI20" i="7"/>
  <c r="AK16" i="7"/>
  <c r="BY156" i="7"/>
  <c r="CU156" i="7" s="1"/>
  <c r="CH6" i="7"/>
  <c r="AQ9" i="7"/>
  <c r="AP13" i="7"/>
  <c r="AQ17" i="7"/>
  <c r="AZ6" i="7"/>
  <c r="BN7" i="7"/>
  <c r="AP9" i="7"/>
  <c r="BB19" i="7"/>
  <c r="BZ66" i="7" s="1"/>
  <c r="DV65" i="7" s="1"/>
  <c r="AK20" i="7"/>
  <c r="AI16" i="7"/>
  <c r="CH8" i="7"/>
  <c r="AR11" i="7"/>
  <c r="BY147" i="7"/>
  <c r="CU147" i="7" s="1"/>
  <c r="AP11" i="7"/>
  <c r="AL7" i="4"/>
  <c r="AN14" i="4"/>
  <c r="AN15" i="4" s="1"/>
  <c r="AZ13" i="4"/>
  <c r="AZ5" i="4"/>
  <c r="AX5" i="4"/>
  <c r="AX13" i="4"/>
  <c r="AZ23" i="4"/>
  <c r="AZ24" i="4"/>
  <c r="AZ25" i="4" s="1"/>
  <c r="AX23" i="4"/>
  <c r="AX24" i="4"/>
  <c r="AX25" i="4" s="1"/>
  <c r="AZ21" i="4"/>
  <c r="AX21" i="4"/>
  <c r="AX15" i="4"/>
  <c r="AX16" i="4"/>
  <c r="AX17" i="4" s="1"/>
  <c r="AZ16" i="4"/>
  <c r="AZ17" i="4" s="1"/>
  <c r="AX7" i="4"/>
  <c r="AX8" i="4"/>
  <c r="AX9" i="4" s="1"/>
  <c r="AZ8" i="4"/>
  <c r="AZ9" i="4" s="1"/>
  <c r="AN23" i="4"/>
  <c r="AN24" i="4"/>
  <c r="AN25" i="4" s="1"/>
  <c r="AL23" i="4"/>
  <c r="AL24" i="4"/>
  <c r="AL25" i="4" s="1"/>
  <c r="AN21" i="4"/>
  <c r="AL21" i="4"/>
  <c r="AL15" i="4"/>
  <c r="AL16" i="4"/>
  <c r="AL17" i="4" s="1"/>
  <c r="AL13" i="4"/>
  <c r="AN8" i="4"/>
  <c r="AN9" i="4" s="1"/>
  <c r="AL10" i="7" l="1"/>
  <c r="BA12" i="7"/>
  <c r="BY47" i="7" s="1"/>
  <c r="CU47" i="7" s="1"/>
  <c r="BY38" i="7"/>
  <c r="CU38" i="7" s="1"/>
  <c r="AL16" i="7"/>
  <c r="AM16" i="7" s="1"/>
  <c r="AM8" i="7"/>
  <c r="AL20" i="7"/>
  <c r="AM20" i="7" s="1"/>
  <c r="AL12" i="7"/>
  <c r="AM12" i="7" s="1"/>
  <c r="AL18" i="7"/>
  <c r="AM18" i="7" s="1"/>
  <c r="AL14" i="7"/>
  <c r="AM14" i="7" s="1"/>
  <c r="AM41" i="6"/>
  <c r="BK285" i="6"/>
  <c r="DG284" i="6" s="1"/>
  <c r="BN29" i="5"/>
  <c r="BZ212" i="5" s="1"/>
  <c r="DV211" i="5" s="1"/>
  <c r="BZ203" i="5"/>
  <c r="DV202" i="5" s="1"/>
  <c r="BM26" i="5"/>
  <c r="BY193" i="5"/>
  <c r="CU193" i="5" s="1"/>
  <c r="BB29" i="5"/>
  <c r="BZ103" i="5" s="1"/>
  <c r="DV102" i="5" s="1"/>
  <c r="BZ94" i="5"/>
  <c r="DV93" i="5" s="1"/>
  <c r="BA28" i="5"/>
  <c r="BY102" i="5" s="1"/>
  <c r="CU102" i="5" s="1"/>
  <c r="BY93" i="5"/>
  <c r="CU93" i="5" s="1"/>
  <c r="BY65" i="7"/>
  <c r="CU65" i="7" s="1"/>
  <c r="BY193" i="7"/>
  <c r="CU193" i="7" s="1"/>
  <c r="BN27" i="7"/>
  <c r="BZ212" i="7" s="1"/>
  <c r="DV211" i="7" s="1"/>
  <c r="BZ203" i="7"/>
  <c r="DV202" i="7" s="1"/>
  <c r="BY102" i="7"/>
  <c r="CU102" i="7" s="1"/>
  <c r="BY93" i="7"/>
  <c r="CU93" i="7" s="1"/>
  <c r="BB27" i="7"/>
  <c r="BZ103" i="7" s="1"/>
  <c r="DV102" i="7" s="1"/>
  <c r="BZ94" i="7"/>
  <c r="DV93" i="7" s="1"/>
  <c r="BY129" i="7"/>
  <c r="CU129" i="7" s="1"/>
  <c r="BB9" i="7"/>
  <c r="BZ30" i="7" s="1"/>
  <c r="DV29" i="7" s="1"/>
  <c r="BY120" i="7"/>
  <c r="CU120" i="7" s="1"/>
  <c r="BN9" i="7"/>
  <c r="BZ139" i="7" s="1"/>
  <c r="DV138" i="7" s="1"/>
  <c r="BZ130" i="7"/>
  <c r="DV129" i="7" s="1"/>
  <c r="BY165" i="7"/>
  <c r="CU165" i="7" s="1"/>
  <c r="BY174" i="7"/>
  <c r="CU174" i="7" s="1"/>
  <c r="AM10" i="7"/>
  <c r="AZ8" i="7"/>
  <c r="BX20" i="7"/>
  <c r="DB20" i="7" s="1"/>
  <c r="BN19" i="7"/>
  <c r="BZ175" i="7" s="1"/>
  <c r="DV174" i="7" s="1"/>
  <c r="BZ166" i="7"/>
  <c r="DV165" i="7" s="1"/>
  <c r="BY29" i="7"/>
  <c r="CU29" i="7" s="1"/>
  <c r="BY20" i="7"/>
  <c r="CU20" i="7" s="1"/>
  <c r="AN16" i="4"/>
  <c r="AN17" i="4" s="1"/>
  <c r="AN18" i="7" l="1"/>
  <c r="AN20" i="7"/>
  <c r="AN16" i="7"/>
  <c r="AN14" i="7"/>
  <c r="AN10" i="7"/>
  <c r="AN6" i="7"/>
  <c r="AN8" i="7"/>
  <c r="AN12" i="7"/>
  <c r="AM43" i="6"/>
  <c r="BK294" i="6"/>
  <c r="DG293" i="6" s="1"/>
  <c r="BM28" i="5"/>
  <c r="BY211" i="5" s="1"/>
  <c r="CU211" i="5" s="1"/>
  <c r="BY202" i="5"/>
  <c r="CU202" i="5" s="1"/>
  <c r="BY211" i="7"/>
  <c r="CU211" i="7" s="1"/>
  <c r="BY202" i="7"/>
  <c r="CU202" i="7" s="1"/>
  <c r="BX138" i="7"/>
  <c r="DB138" i="7" s="1"/>
  <c r="BX147" i="7"/>
  <c r="DB147" i="7" s="1"/>
  <c r="BX29" i="7"/>
  <c r="DB29" i="7" s="1"/>
  <c r="AZ10" i="7"/>
  <c r="AW21" i="4"/>
  <c r="AW19" i="4"/>
  <c r="AW11" i="4"/>
  <c r="AZ19" i="4"/>
  <c r="AX19" i="4"/>
  <c r="AZ11" i="4"/>
  <c r="AX11" i="4"/>
  <c r="AN19" i="4"/>
  <c r="AL19" i="4"/>
  <c r="AN11" i="4"/>
  <c r="AL11" i="4"/>
  <c r="AN5" i="4"/>
  <c r="AL5" i="4"/>
  <c r="AE47" i="4"/>
  <c r="Q47" i="4"/>
  <c r="O47" i="4"/>
  <c r="N47" i="4"/>
  <c r="L47" i="4"/>
  <c r="K47" i="4"/>
  <c r="I47" i="4"/>
  <c r="G47" i="4"/>
  <c r="R39" i="4" s="1"/>
  <c r="AE45" i="4"/>
  <c r="AD45" i="4"/>
  <c r="N45" i="4"/>
  <c r="L45" i="4"/>
  <c r="K45" i="4"/>
  <c r="I45" i="4"/>
  <c r="G45" i="4"/>
  <c r="O39" i="4" s="1"/>
  <c r="AE43" i="4"/>
  <c r="AD43" i="4"/>
  <c r="AC43" i="4"/>
  <c r="K43" i="4"/>
  <c r="W43" i="4" s="1"/>
  <c r="I43" i="4"/>
  <c r="U43" i="4" s="1"/>
  <c r="X43" i="4" s="1"/>
  <c r="G43" i="4"/>
  <c r="L39" i="4" s="1"/>
  <c r="AE41" i="4"/>
  <c r="AD41" i="4"/>
  <c r="AC41" i="4"/>
  <c r="AB41" i="4"/>
  <c r="W41" i="4"/>
  <c r="U41" i="4"/>
  <c r="G41" i="4"/>
  <c r="I39" i="4" s="1"/>
  <c r="R38" i="4"/>
  <c r="O38" i="4"/>
  <c r="L38" i="4"/>
  <c r="I38" i="4"/>
  <c r="AE35" i="4"/>
  <c r="Q35" i="4"/>
  <c r="O35" i="4"/>
  <c r="N35" i="4"/>
  <c r="L35" i="4"/>
  <c r="K35" i="4"/>
  <c r="I35" i="4"/>
  <c r="G35" i="4"/>
  <c r="R27" i="4" s="1"/>
  <c r="AE33" i="4"/>
  <c r="AD33" i="4"/>
  <c r="N33" i="4"/>
  <c r="L33" i="4"/>
  <c r="K33" i="4"/>
  <c r="I33" i="4"/>
  <c r="G33" i="4"/>
  <c r="O27" i="4" s="1"/>
  <c r="AE31" i="4"/>
  <c r="AD31" i="4"/>
  <c r="AC31" i="4"/>
  <c r="K31" i="4"/>
  <c r="W31" i="4" s="1"/>
  <c r="I31" i="4"/>
  <c r="G31" i="4"/>
  <c r="L27" i="4" s="1"/>
  <c r="AE29" i="4"/>
  <c r="AD29" i="4"/>
  <c r="AC29" i="4"/>
  <c r="AB29" i="4"/>
  <c r="W29" i="4"/>
  <c r="U29" i="4"/>
  <c r="G29" i="4"/>
  <c r="I27" i="4" s="1"/>
  <c r="R26" i="4"/>
  <c r="O26" i="4"/>
  <c r="L26" i="4"/>
  <c r="I26" i="4"/>
  <c r="W17" i="4"/>
  <c r="U17" i="4"/>
  <c r="W5" i="4"/>
  <c r="U5" i="4"/>
  <c r="X17" i="4" l="1"/>
  <c r="X41" i="4"/>
  <c r="Y41" i="4" s="1"/>
  <c r="X29" i="4"/>
  <c r="Y29" i="4" s="1"/>
  <c r="AM45" i="6"/>
  <c r="BK303" i="6"/>
  <c r="DG302" i="6" s="1"/>
  <c r="BX156" i="7"/>
  <c r="DB156" i="7" s="1"/>
  <c r="BX38" i="7"/>
  <c r="DB38" i="7" s="1"/>
  <c r="AZ12" i="7"/>
  <c r="AC45" i="4"/>
  <c r="AC35" i="4"/>
  <c r="W45" i="4"/>
  <c r="AC47" i="4"/>
  <c r="U33" i="4"/>
  <c r="U35" i="4"/>
  <c r="W47" i="4"/>
  <c r="AD35" i="4"/>
  <c r="AC33" i="4"/>
  <c r="AD47" i="4"/>
  <c r="AB31" i="4"/>
  <c r="AB33" i="4"/>
  <c r="W35" i="4"/>
  <c r="AB35" i="4"/>
  <c r="AB43" i="4"/>
  <c r="Y43" i="4" s="1"/>
  <c r="AB45" i="4"/>
  <c r="AB47" i="4"/>
  <c r="U45" i="4"/>
  <c r="U47" i="4"/>
  <c r="U31" i="4"/>
  <c r="X31" i="4" s="1"/>
  <c r="W33" i="4"/>
  <c r="BA212" i="10"/>
  <c r="AY212" i="10"/>
  <c r="AX212" i="10"/>
  <c r="AW212" i="10"/>
  <c r="BB211" i="10"/>
  <c r="CE213" i="10" s="1"/>
  <c r="BE217" i="10" s="1"/>
  <c r="BA211" i="10"/>
  <c r="AZ211" i="10"/>
  <c r="BI213" i="10" s="1"/>
  <c r="BE215" i="10" s="1"/>
  <c r="AY211" i="10"/>
  <c r="CK211" i="10" s="1"/>
  <c r="AX211" i="10"/>
  <c r="AW211" i="10"/>
  <c r="BU211" i="10" s="1"/>
  <c r="AV211" i="10"/>
  <c r="AU211" i="10"/>
  <c r="BE211" i="10" s="1"/>
  <c r="BA203" i="10"/>
  <c r="AY203" i="10"/>
  <c r="AX203" i="10"/>
  <c r="AW203" i="10"/>
  <c r="BB202" i="10"/>
  <c r="CE204" i="10" s="1"/>
  <c r="BE208" i="10" s="1"/>
  <c r="BA202" i="10"/>
  <c r="AZ202" i="10"/>
  <c r="BI204" i="10" s="1"/>
  <c r="BE206" i="10" s="1"/>
  <c r="AY202" i="10"/>
  <c r="CK202" i="10" s="1"/>
  <c r="AX202" i="10"/>
  <c r="AW202" i="10"/>
  <c r="BU202" i="10" s="1"/>
  <c r="AV202" i="10"/>
  <c r="AU202" i="10"/>
  <c r="BE202" i="10" s="1"/>
  <c r="BA194" i="10"/>
  <c r="AY194" i="10"/>
  <c r="AX194" i="10"/>
  <c r="AW194" i="10"/>
  <c r="BB193" i="10"/>
  <c r="CE195" i="10" s="1"/>
  <c r="BE199" i="10" s="1"/>
  <c r="BA193" i="10"/>
  <c r="AZ193" i="10"/>
  <c r="BI195" i="10" s="1"/>
  <c r="BE197" i="10" s="1"/>
  <c r="AY193" i="10"/>
  <c r="CK193" i="10" s="1"/>
  <c r="AX193" i="10"/>
  <c r="AW193" i="10"/>
  <c r="BU193" i="10" s="1"/>
  <c r="AV193" i="10"/>
  <c r="AU193" i="10"/>
  <c r="BE193" i="10" s="1"/>
  <c r="BA185" i="10"/>
  <c r="AY185" i="10"/>
  <c r="AX185" i="10"/>
  <c r="AW185" i="10"/>
  <c r="BB184" i="10"/>
  <c r="CE186" i="10" s="1"/>
  <c r="BE190" i="10" s="1"/>
  <c r="BA184" i="10"/>
  <c r="AZ184" i="10"/>
  <c r="BI186" i="10" s="1"/>
  <c r="BE188" i="10" s="1"/>
  <c r="AY184" i="10"/>
  <c r="CK184" i="10" s="1"/>
  <c r="AX184" i="10"/>
  <c r="AW184" i="10"/>
  <c r="BU184" i="10" s="1"/>
  <c r="AV184" i="10"/>
  <c r="AU184" i="10"/>
  <c r="BE184" i="10" s="1"/>
  <c r="BA175" i="10"/>
  <c r="AY175" i="10"/>
  <c r="AX175" i="10"/>
  <c r="AW175" i="10"/>
  <c r="BB174" i="10"/>
  <c r="CE176" i="10" s="1"/>
  <c r="BE180" i="10" s="1"/>
  <c r="BA174" i="10"/>
  <c r="AZ174" i="10"/>
  <c r="BI176" i="10" s="1"/>
  <c r="BE178" i="10" s="1"/>
  <c r="AY174" i="10"/>
  <c r="CK174" i="10" s="1"/>
  <c r="AX174" i="10"/>
  <c r="AW174" i="10"/>
  <c r="BU174" i="10" s="1"/>
  <c r="AV174" i="10"/>
  <c r="AU174" i="10"/>
  <c r="BE174" i="10" s="1"/>
  <c r="BA166" i="10"/>
  <c r="AY166" i="10"/>
  <c r="AX166" i="10"/>
  <c r="AW166" i="10"/>
  <c r="BB165" i="10"/>
  <c r="CE167" i="10" s="1"/>
  <c r="BE171" i="10" s="1"/>
  <c r="BA165" i="10"/>
  <c r="AZ165" i="10"/>
  <c r="BI167" i="10" s="1"/>
  <c r="BE169" i="10" s="1"/>
  <c r="AY165" i="10"/>
  <c r="CK165" i="10" s="1"/>
  <c r="AX165" i="10"/>
  <c r="AV165" i="10"/>
  <c r="AU165" i="10"/>
  <c r="BE165" i="10" s="1"/>
  <c r="BA157" i="10"/>
  <c r="AY157" i="10"/>
  <c r="AX157" i="10"/>
  <c r="AW157" i="10"/>
  <c r="BB156" i="10"/>
  <c r="CE158" i="10" s="1"/>
  <c r="BE162" i="10" s="1"/>
  <c r="BA156" i="10"/>
  <c r="AZ156" i="10"/>
  <c r="BI158" i="10" s="1"/>
  <c r="BE160" i="10" s="1"/>
  <c r="AY156" i="10"/>
  <c r="CK156" i="10" s="1"/>
  <c r="AX156" i="10"/>
  <c r="AW156" i="10"/>
  <c r="BU156" i="10" s="1"/>
  <c r="AV156" i="10"/>
  <c r="AU156" i="10"/>
  <c r="BE156" i="10" s="1"/>
  <c r="BA148" i="10"/>
  <c r="AY148" i="10"/>
  <c r="AX148" i="10"/>
  <c r="AW148" i="10"/>
  <c r="BB147" i="10"/>
  <c r="CE149" i="10" s="1"/>
  <c r="BE153" i="10" s="1"/>
  <c r="BA147" i="10"/>
  <c r="AZ147" i="10"/>
  <c r="BI149" i="10" s="1"/>
  <c r="BE151" i="10" s="1"/>
  <c r="AY147" i="10"/>
  <c r="CK147" i="10" s="1"/>
  <c r="AX147" i="10"/>
  <c r="AW147" i="10"/>
  <c r="BU147" i="10" s="1"/>
  <c r="AV147" i="10"/>
  <c r="AU147" i="10"/>
  <c r="BE147" i="10" s="1"/>
  <c r="BA139" i="10"/>
  <c r="AY139" i="10"/>
  <c r="AX139" i="10"/>
  <c r="AW139" i="10"/>
  <c r="BB138" i="10"/>
  <c r="CG140" i="10" s="1"/>
  <c r="BF144" i="10" s="1"/>
  <c r="BA138" i="10"/>
  <c r="AZ138" i="10"/>
  <c r="BK140" i="10" s="1"/>
  <c r="BF142" i="10" s="1"/>
  <c r="AY138" i="10"/>
  <c r="CK138" i="10" s="1"/>
  <c r="AX138" i="10"/>
  <c r="AW138" i="10"/>
  <c r="BU138" i="10" s="1"/>
  <c r="AV138" i="10"/>
  <c r="AU138" i="10"/>
  <c r="BE138" i="10" s="1"/>
  <c r="BA130" i="10"/>
  <c r="AY130" i="10"/>
  <c r="AX130" i="10"/>
  <c r="AW130" i="10"/>
  <c r="BB129" i="10"/>
  <c r="CG131" i="10" s="1"/>
  <c r="BF135" i="10" s="1"/>
  <c r="BA129" i="10"/>
  <c r="AZ129" i="10"/>
  <c r="BK131" i="10" s="1"/>
  <c r="BF133" i="10" s="1"/>
  <c r="AY129" i="10"/>
  <c r="CK129" i="10" s="1"/>
  <c r="AX129" i="10"/>
  <c r="AW129" i="10"/>
  <c r="BU129" i="10" s="1"/>
  <c r="AV129" i="10"/>
  <c r="AU129" i="10"/>
  <c r="BE129" i="10" s="1"/>
  <c r="BA121" i="10"/>
  <c r="AY121" i="10"/>
  <c r="AX121" i="10"/>
  <c r="AW121" i="10"/>
  <c r="BB120" i="10"/>
  <c r="CG122" i="10" s="1"/>
  <c r="BF126" i="10" s="1"/>
  <c r="BA120" i="10"/>
  <c r="AZ120" i="10"/>
  <c r="BK122" i="10" s="1"/>
  <c r="BF124" i="10" s="1"/>
  <c r="AY120" i="10"/>
  <c r="CK120" i="10" s="1"/>
  <c r="AX120" i="10"/>
  <c r="AW120" i="10"/>
  <c r="BU120" i="10" s="1"/>
  <c r="AV120" i="10"/>
  <c r="AU120" i="10"/>
  <c r="BE120" i="10" s="1"/>
  <c r="BA112" i="10"/>
  <c r="AY112" i="10"/>
  <c r="AX112" i="10"/>
  <c r="AW112" i="10"/>
  <c r="BB111" i="10"/>
  <c r="CG113" i="10" s="1"/>
  <c r="BF117" i="10" s="1"/>
  <c r="BA111" i="10"/>
  <c r="AZ111" i="10"/>
  <c r="BK113" i="10" s="1"/>
  <c r="BF115" i="10" s="1"/>
  <c r="AY111" i="10"/>
  <c r="CK111" i="10" s="1"/>
  <c r="AX111" i="10"/>
  <c r="AW111" i="10"/>
  <c r="BU111" i="10" s="1"/>
  <c r="AV111" i="10"/>
  <c r="AU111" i="10"/>
  <c r="BE111" i="10" s="1"/>
  <c r="BA103" i="10"/>
  <c r="AY103" i="10"/>
  <c r="CO102" i="10" s="1"/>
  <c r="AX103" i="10"/>
  <c r="AW103" i="10"/>
  <c r="BB102" i="10"/>
  <c r="CG104" i="10" s="1"/>
  <c r="BF108" i="10" s="1"/>
  <c r="BA102" i="10"/>
  <c r="AZ102" i="10"/>
  <c r="BK104" i="10" s="1"/>
  <c r="BF106" i="10" s="1"/>
  <c r="AY102" i="10"/>
  <c r="CK102" i="10" s="1"/>
  <c r="AX102" i="10"/>
  <c r="AW102" i="10"/>
  <c r="BU102" i="10" s="1"/>
  <c r="AV102" i="10"/>
  <c r="AU102" i="10"/>
  <c r="BE102" i="10" s="1"/>
  <c r="BA94" i="10"/>
  <c r="AY94" i="10"/>
  <c r="CO93" i="10" s="1"/>
  <c r="AX94" i="10"/>
  <c r="AW94" i="10"/>
  <c r="BB93" i="10"/>
  <c r="CG95" i="10" s="1"/>
  <c r="BF99" i="10" s="1"/>
  <c r="BA93" i="10"/>
  <c r="AZ93" i="10"/>
  <c r="BK95" i="10" s="1"/>
  <c r="BF97" i="10" s="1"/>
  <c r="AY93" i="10"/>
  <c r="CK93" i="10" s="1"/>
  <c r="AX93" i="10"/>
  <c r="AW93" i="10"/>
  <c r="BU93" i="10" s="1"/>
  <c r="AV93" i="10"/>
  <c r="AU93" i="10"/>
  <c r="BE93" i="10" s="1"/>
  <c r="BA84" i="10"/>
  <c r="AY84" i="10"/>
  <c r="CO83" i="10" s="1"/>
  <c r="AX84" i="10"/>
  <c r="AW84" i="10"/>
  <c r="BB83" i="10"/>
  <c r="CG85" i="10" s="1"/>
  <c r="BF89" i="10" s="1"/>
  <c r="BA83" i="10"/>
  <c r="AZ83" i="10"/>
  <c r="BK85" i="10" s="1"/>
  <c r="BF87" i="10" s="1"/>
  <c r="AY83" i="10"/>
  <c r="CK83" i="10" s="1"/>
  <c r="AX83" i="10"/>
  <c r="AW83" i="10"/>
  <c r="BU83" i="10" s="1"/>
  <c r="AV83" i="10"/>
  <c r="AU83" i="10"/>
  <c r="BE83" i="10" s="1"/>
  <c r="BA75" i="10"/>
  <c r="AX75" i="10"/>
  <c r="AW75" i="10"/>
  <c r="BB74" i="10"/>
  <c r="CG76" i="10" s="1"/>
  <c r="BF80" i="10" s="1"/>
  <c r="BA74" i="10"/>
  <c r="AZ74" i="10"/>
  <c r="BK76" i="10" s="1"/>
  <c r="BF78" i="10" s="1"/>
  <c r="AY74" i="10"/>
  <c r="CK74" i="10" s="1"/>
  <c r="AX74" i="10"/>
  <c r="AW74" i="10"/>
  <c r="BU74" i="10" s="1"/>
  <c r="AV74" i="10"/>
  <c r="AU74" i="10"/>
  <c r="BE74" i="10" s="1"/>
  <c r="BA66" i="10"/>
  <c r="AY66" i="10"/>
  <c r="CO65" i="10" s="1"/>
  <c r="AX66" i="10"/>
  <c r="AW66" i="10"/>
  <c r="BB65" i="10"/>
  <c r="CG67" i="10" s="1"/>
  <c r="BF71" i="10" s="1"/>
  <c r="BA65" i="10"/>
  <c r="AZ65" i="10"/>
  <c r="BK67" i="10" s="1"/>
  <c r="BF69" i="10" s="1"/>
  <c r="AY65" i="10"/>
  <c r="CK65" i="10" s="1"/>
  <c r="AX65" i="10"/>
  <c r="AW65" i="10"/>
  <c r="BU65" i="10" s="1"/>
  <c r="AV65" i="10"/>
  <c r="AU65" i="10"/>
  <c r="BE65" i="10" s="1"/>
  <c r="BA57" i="10"/>
  <c r="AY57" i="10"/>
  <c r="CO56" i="10" s="1"/>
  <c r="AX57" i="10"/>
  <c r="AW57" i="10"/>
  <c r="BB56" i="10"/>
  <c r="CG58" i="10" s="1"/>
  <c r="BF62" i="10" s="1"/>
  <c r="BA56" i="10"/>
  <c r="AZ56" i="10"/>
  <c r="BK58" i="10" s="1"/>
  <c r="BF60" i="10" s="1"/>
  <c r="AY56" i="10"/>
  <c r="CK56" i="10" s="1"/>
  <c r="AX56" i="10"/>
  <c r="AW56" i="10"/>
  <c r="BU56" i="10" s="1"/>
  <c r="AV56" i="10"/>
  <c r="AU56" i="10"/>
  <c r="BE56" i="10" s="1"/>
  <c r="BA48" i="10"/>
  <c r="AY48" i="10"/>
  <c r="CO47" i="10" s="1"/>
  <c r="AX48" i="10"/>
  <c r="AW48" i="10"/>
  <c r="BB47" i="10"/>
  <c r="CG49" i="10" s="1"/>
  <c r="BF53" i="10" s="1"/>
  <c r="BA47" i="10"/>
  <c r="AZ47" i="10"/>
  <c r="BK49" i="10" s="1"/>
  <c r="BF51" i="10" s="1"/>
  <c r="AY47" i="10"/>
  <c r="CK47" i="10" s="1"/>
  <c r="AX47" i="10"/>
  <c r="AW47" i="10"/>
  <c r="BU47" i="10" s="1"/>
  <c r="AV47" i="10"/>
  <c r="AU47" i="10"/>
  <c r="BE47" i="10" s="1"/>
  <c r="BA39" i="10"/>
  <c r="AX39" i="10"/>
  <c r="AW39" i="10"/>
  <c r="BB38" i="10"/>
  <c r="CG40" i="10" s="1"/>
  <c r="BF44" i="10" s="1"/>
  <c r="BA38" i="10"/>
  <c r="AZ38" i="10"/>
  <c r="BK40" i="10" s="1"/>
  <c r="BF42" i="10" s="1"/>
  <c r="AY38" i="10"/>
  <c r="CK38" i="10" s="1"/>
  <c r="AX38" i="10"/>
  <c r="AW38" i="10"/>
  <c r="BU38" i="10" s="1"/>
  <c r="AV38" i="10"/>
  <c r="AU38" i="10"/>
  <c r="BE38" i="10" s="1"/>
  <c r="BA30" i="10"/>
  <c r="AY30" i="10"/>
  <c r="CO29" i="10" s="1"/>
  <c r="AX30" i="10"/>
  <c r="AW30" i="10"/>
  <c r="BB29" i="10"/>
  <c r="CG31" i="10" s="1"/>
  <c r="BF35" i="10" s="1"/>
  <c r="BA29" i="10"/>
  <c r="AZ29" i="10"/>
  <c r="BK31" i="10" s="1"/>
  <c r="BF33" i="10" s="1"/>
  <c r="AY29" i="10"/>
  <c r="CK29" i="10" s="1"/>
  <c r="AX29" i="10"/>
  <c r="AW29" i="10"/>
  <c r="BU29" i="10" s="1"/>
  <c r="AV29" i="10"/>
  <c r="AU29" i="10"/>
  <c r="BE29" i="10" s="1"/>
  <c r="BA21" i="10"/>
  <c r="AY21" i="10"/>
  <c r="CO20" i="10" s="1"/>
  <c r="AX21" i="10"/>
  <c r="CT20" i="10" s="1"/>
  <c r="AW21" i="10"/>
  <c r="BB20" i="10"/>
  <c r="CG22" i="10" s="1"/>
  <c r="BF26" i="10" s="1"/>
  <c r="BA20" i="10"/>
  <c r="AZ20" i="10"/>
  <c r="BK22" i="10" s="1"/>
  <c r="BF24" i="10" s="1"/>
  <c r="AY20" i="10"/>
  <c r="CK20" i="10" s="1"/>
  <c r="AX20" i="10"/>
  <c r="AW20" i="10"/>
  <c r="BU20" i="10" s="1"/>
  <c r="AV20" i="10"/>
  <c r="BI20" i="10" s="1"/>
  <c r="AU20" i="10"/>
  <c r="BE20" i="10" s="1"/>
  <c r="BA12" i="10"/>
  <c r="AY12" i="10"/>
  <c r="CO11" i="10" s="1"/>
  <c r="AX12" i="10"/>
  <c r="CT11" i="10" s="1"/>
  <c r="AW12" i="10"/>
  <c r="BB11" i="10"/>
  <c r="CG13" i="10" s="1"/>
  <c r="BF17" i="10" s="1"/>
  <c r="BA11" i="10"/>
  <c r="AZ11" i="10"/>
  <c r="BK13" i="10" s="1"/>
  <c r="BF15" i="10" s="1"/>
  <c r="AY11" i="10"/>
  <c r="CK11" i="10" s="1"/>
  <c r="AX11" i="10"/>
  <c r="AW11" i="10"/>
  <c r="BU11" i="10" s="1"/>
  <c r="AU11" i="10"/>
  <c r="BE11" i="10" s="1"/>
  <c r="H4" i="10"/>
  <c r="AV11" i="10" s="1"/>
  <c r="BI11" i="10" s="1"/>
  <c r="AD31" i="10"/>
  <c r="AB31" i="10"/>
  <c r="X35" i="10" s="1"/>
  <c r="AD33" i="10"/>
  <c r="Y35" i="10" s="1"/>
  <c r="AB33" i="10"/>
  <c r="AA35" i="10" s="1"/>
  <c r="AA31" i="10"/>
  <c r="V33" i="10" s="1"/>
  <c r="Y31" i="10"/>
  <c r="X33" i="10" s="1"/>
  <c r="AD24" i="10"/>
  <c r="Y26" i="10" s="1"/>
  <c r="AB24" i="10"/>
  <c r="AA22" i="10"/>
  <c r="Y22" i="10"/>
  <c r="AD22" i="10"/>
  <c r="V26" i="10" s="1"/>
  <c r="AB22" i="10"/>
  <c r="X26" i="10" s="1"/>
  <c r="AD15" i="10"/>
  <c r="Y17" i="10" s="1"/>
  <c r="AB15" i="10"/>
  <c r="AA17" i="10" s="1"/>
  <c r="AA13" i="10"/>
  <c r="V15" i="10" s="1"/>
  <c r="Y13" i="10"/>
  <c r="U35" i="10"/>
  <c r="AB30" i="10" s="1"/>
  <c r="U33" i="10"/>
  <c r="Y30" i="10" s="1"/>
  <c r="U31" i="10"/>
  <c r="V30" i="10" s="1"/>
  <c r="U26" i="10"/>
  <c r="AB21" i="10" s="1"/>
  <c r="U24" i="10"/>
  <c r="Y21" i="10" s="1"/>
  <c r="U22" i="10"/>
  <c r="V21" i="10" s="1"/>
  <c r="U17" i="10"/>
  <c r="AB12" i="10" s="1"/>
  <c r="U15" i="10"/>
  <c r="U13" i="10"/>
  <c r="V12" i="10" s="1"/>
  <c r="U8" i="10"/>
  <c r="AB3" i="10" s="1"/>
  <c r="U6" i="10"/>
  <c r="Y3" i="10" s="1"/>
  <c r="AD13" i="10"/>
  <c r="V17" i="10" s="1"/>
  <c r="AB13" i="10"/>
  <c r="X17" i="10" s="1"/>
  <c r="N23" i="10"/>
  <c r="BB94" i="10" s="1"/>
  <c r="CI95" i="10" s="1"/>
  <c r="L23" i="10"/>
  <c r="AZ94" i="10" s="1"/>
  <c r="BM95" i="10" s="1"/>
  <c r="N21" i="10"/>
  <c r="BB84" i="10" s="1"/>
  <c r="CI85" i="10" s="1"/>
  <c r="L21" i="10"/>
  <c r="AZ84" i="10" s="1"/>
  <c r="BM85" i="10" s="1"/>
  <c r="N15" i="10"/>
  <c r="BB57" i="10" s="1"/>
  <c r="CI58" i="10" s="1"/>
  <c r="L15" i="10"/>
  <c r="AZ57" i="10" s="1"/>
  <c r="BM58" i="10" s="1"/>
  <c r="N13" i="10"/>
  <c r="BB48" i="10" s="1"/>
  <c r="CI49" i="10" s="1"/>
  <c r="L13" i="10"/>
  <c r="AZ48" i="10" s="1"/>
  <c r="BM49" i="10" s="1"/>
  <c r="L17" i="10"/>
  <c r="AZ66" i="10" s="1"/>
  <c r="BM67" i="10" s="1"/>
  <c r="N17" i="10"/>
  <c r="BB66" i="10" s="1"/>
  <c r="CI67" i="10" s="1"/>
  <c r="L19" i="10"/>
  <c r="AZ75" i="10" s="1"/>
  <c r="BM76" i="10" s="1"/>
  <c r="N19" i="10"/>
  <c r="BB75" i="10" s="1"/>
  <c r="CI76" i="10" s="1"/>
  <c r="N7" i="10"/>
  <c r="BB21" i="10" s="1"/>
  <c r="CI22" i="10" s="1"/>
  <c r="L7" i="10"/>
  <c r="AZ21" i="10" s="1"/>
  <c r="BM22" i="10" s="1"/>
  <c r="N5" i="10"/>
  <c r="BB12" i="10" s="1"/>
  <c r="CI13" i="10" s="1"/>
  <c r="L5" i="10"/>
  <c r="AZ12" i="10" s="1"/>
  <c r="BM13" i="10" s="1"/>
  <c r="AN35" i="10"/>
  <c r="AM33" i="10"/>
  <c r="AL31" i="10"/>
  <c r="AB29" i="10"/>
  <c r="Y29" i="10"/>
  <c r="V29" i="10"/>
  <c r="AN26" i="10"/>
  <c r="AM24" i="10"/>
  <c r="AL22" i="10"/>
  <c r="V24" i="10"/>
  <c r="AB20" i="10"/>
  <c r="Y20" i="10"/>
  <c r="V20" i="10"/>
  <c r="AN18" i="10"/>
  <c r="AM16" i="10"/>
  <c r="AL14" i="10"/>
  <c r="X15" i="10"/>
  <c r="Y12" i="10"/>
  <c r="N25" i="10"/>
  <c r="L25" i="10"/>
  <c r="AZ103" i="10" s="1"/>
  <c r="BM104" i="10" s="1"/>
  <c r="AB11" i="10"/>
  <c r="Y11" i="10"/>
  <c r="V11" i="10"/>
  <c r="AN8" i="10"/>
  <c r="N11" i="10"/>
  <c r="L11" i="10"/>
  <c r="AZ39" i="10" s="1"/>
  <c r="BM40" i="10" s="1"/>
  <c r="K11" i="10"/>
  <c r="AY39" i="10" s="1"/>
  <c r="CO38" i="10" s="1"/>
  <c r="AM6" i="10"/>
  <c r="AD6" i="10"/>
  <c r="AB6" i="10"/>
  <c r="AA8" i="10" s="1"/>
  <c r="N9" i="10"/>
  <c r="BB30" i="10" s="1"/>
  <c r="CI31" i="10" s="1"/>
  <c r="L9" i="10"/>
  <c r="AZ30" i="10" s="1"/>
  <c r="BM31" i="10" s="1"/>
  <c r="AL4" i="10"/>
  <c r="AD4" i="10"/>
  <c r="V8" i="10" s="1"/>
  <c r="AB4" i="10"/>
  <c r="X8" i="10" s="1"/>
  <c r="AA4" i="10"/>
  <c r="V6" i="10" s="1"/>
  <c r="Y4" i="10"/>
  <c r="X6" i="10" s="1"/>
  <c r="U4" i="10"/>
  <c r="V3" i="10" s="1"/>
  <c r="BA3" i="10"/>
  <c r="AY3" i="10"/>
  <c r="CO2" i="10" s="1"/>
  <c r="AX3" i="10"/>
  <c r="CT2" i="10" s="1"/>
  <c r="AW3" i="10"/>
  <c r="N3" i="10"/>
  <c r="BB3" i="10" s="1"/>
  <c r="CI4" i="10" s="1"/>
  <c r="L3" i="10"/>
  <c r="AZ3" i="10" s="1"/>
  <c r="BM4" i="10" s="1"/>
  <c r="BB2" i="10"/>
  <c r="CG4" i="10" s="1"/>
  <c r="BF8" i="10" s="1"/>
  <c r="BA2" i="10"/>
  <c r="AZ2" i="10"/>
  <c r="BK4" i="10" s="1"/>
  <c r="BF6" i="10" s="1"/>
  <c r="AY2" i="10"/>
  <c r="CK2" i="10" s="1"/>
  <c r="AX2" i="10"/>
  <c r="AW2" i="10"/>
  <c r="BU2" i="10" s="1"/>
  <c r="AV2" i="10"/>
  <c r="BI2" i="10" s="1"/>
  <c r="AU2" i="10"/>
  <c r="BE2" i="10" s="1"/>
  <c r="AB2" i="10"/>
  <c r="Y2" i="10"/>
  <c r="V2" i="10"/>
  <c r="CC166" i="9"/>
  <c r="CA166" i="9"/>
  <c r="DF165" i="9" s="1"/>
  <c r="CD165" i="9"/>
  <c r="DI167" i="9" s="1"/>
  <c r="CC165" i="9"/>
  <c r="CB165" i="9"/>
  <c r="CM167" i="9" s="1"/>
  <c r="CA165" i="9"/>
  <c r="BZ165" i="9"/>
  <c r="BW165" i="9"/>
  <c r="CG165" i="9" s="1"/>
  <c r="CC157" i="9"/>
  <c r="CA157" i="9"/>
  <c r="DF156" i="9" s="1"/>
  <c r="CD156" i="9"/>
  <c r="DI158" i="9" s="1"/>
  <c r="CC156" i="9"/>
  <c r="CB156" i="9"/>
  <c r="CM158" i="9" s="1"/>
  <c r="CA156" i="9"/>
  <c r="BZ156" i="9"/>
  <c r="BW156" i="9"/>
  <c r="CG156" i="9" s="1"/>
  <c r="CC148" i="9"/>
  <c r="CA148" i="9"/>
  <c r="DF147" i="9" s="1"/>
  <c r="CD147" i="9"/>
  <c r="DI149" i="9" s="1"/>
  <c r="CC147" i="9"/>
  <c r="CB147" i="9"/>
  <c r="CM149" i="9" s="1"/>
  <c r="CA147" i="9"/>
  <c r="BZ147" i="9"/>
  <c r="BW147" i="9"/>
  <c r="CG147" i="9" s="1"/>
  <c r="CC139" i="9"/>
  <c r="CA139" i="9"/>
  <c r="DF138" i="9" s="1"/>
  <c r="BZ139" i="9"/>
  <c r="DV138" i="9" s="1"/>
  <c r="CD138" i="9"/>
  <c r="DI140" i="9" s="1"/>
  <c r="CC138" i="9"/>
  <c r="CB138" i="9"/>
  <c r="CM140" i="9" s="1"/>
  <c r="CA138" i="9"/>
  <c r="BZ138" i="9"/>
  <c r="BW138" i="9"/>
  <c r="CG138" i="9" s="1"/>
  <c r="CC121" i="9"/>
  <c r="CA121" i="9"/>
  <c r="DF120" i="9" s="1"/>
  <c r="CD120" i="9"/>
  <c r="DI122" i="9" s="1"/>
  <c r="CC120" i="9"/>
  <c r="CB120" i="9"/>
  <c r="CM122" i="9" s="1"/>
  <c r="CA120" i="9"/>
  <c r="BZ120" i="9"/>
  <c r="BW120" i="9"/>
  <c r="CG120" i="9" s="1"/>
  <c r="CC112" i="9"/>
  <c r="CA112" i="9"/>
  <c r="DF111" i="9" s="1"/>
  <c r="CD111" i="9"/>
  <c r="DI113" i="9" s="1"/>
  <c r="CC111" i="9"/>
  <c r="CB111" i="9"/>
  <c r="CM113" i="9" s="1"/>
  <c r="CA111" i="9"/>
  <c r="BZ111" i="9"/>
  <c r="BW111" i="9"/>
  <c r="CG111" i="9" s="1"/>
  <c r="CC103" i="9"/>
  <c r="CA103" i="9"/>
  <c r="DF102" i="9" s="1"/>
  <c r="CD102" i="9"/>
  <c r="DI104" i="9" s="1"/>
  <c r="CC102" i="9"/>
  <c r="CB102" i="9"/>
  <c r="CM104" i="9" s="1"/>
  <c r="CA102" i="9"/>
  <c r="BZ102" i="9"/>
  <c r="BW102" i="9"/>
  <c r="CG102" i="9" s="1"/>
  <c r="CC94" i="9"/>
  <c r="CA94" i="9"/>
  <c r="DF93" i="9" s="1"/>
  <c r="BZ94" i="9"/>
  <c r="DV93" i="9" s="1"/>
  <c r="CD93" i="9"/>
  <c r="DI95" i="9" s="1"/>
  <c r="CC93" i="9"/>
  <c r="CB93" i="9"/>
  <c r="CM95" i="9" s="1"/>
  <c r="CA93" i="9"/>
  <c r="BZ93" i="9"/>
  <c r="BW93" i="9"/>
  <c r="CG93" i="9" s="1"/>
  <c r="CC75" i="9"/>
  <c r="CA75" i="9"/>
  <c r="DF74" i="9" s="1"/>
  <c r="CD74" i="9"/>
  <c r="DI76" i="9" s="1"/>
  <c r="CC74" i="9"/>
  <c r="CB74" i="9"/>
  <c r="CM76" i="9" s="1"/>
  <c r="CA74" i="9"/>
  <c r="BZ74" i="9"/>
  <c r="BW74" i="9"/>
  <c r="CG74" i="9" s="1"/>
  <c r="CC66" i="9"/>
  <c r="CA66" i="9"/>
  <c r="DF65" i="9" s="1"/>
  <c r="CD65" i="9"/>
  <c r="DI67" i="9" s="1"/>
  <c r="CC65" i="9"/>
  <c r="CB65" i="9"/>
  <c r="CM67" i="9" s="1"/>
  <c r="CA65" i="9"/>
  <c r="BZ65" i="9"/>
  <c r="BW65" i="9"/>
  <c r="CG65" i="9" s="1"/>
  <c r="B51" i="9"/>
  <c r="B50" i="9"/>
  <c r="B49" i="9"/>
  <c r="CC57" i="9"/>
  <c r="CA57" i="9"/>
  <c r="DF56" i="9" s="1"/>
  <c r="B48" i="9"/>
  <c r="CD56" i="9"/>
  <c r="DI58" i="9" s="1"/>
  <c r="CC56" i="9"/>
  <c r="CB56" i="9"/>
  <c r="CM58" i="9" s="1"/>
  <c r="CA56" i="9"/>
  <c r="BZ56" i="9"/>
  <c r="BW56" i="9"/>
  <c r="CG56" i="9" s="1"/>
  <c r="B47" i="9"/>
  <c r="B46" i="9"/>
  <c r="B45" i="9"/>
  <c r="B44" i="9"/>
  <c r="B43" i="9"/>
  <c r="B42" i="9"/>
  <c r="B41" i="9"/>
  <c r="B40" i="9"/>
  <c r="CC48" i="9"/>
  <c r="CA48" i="9"/>
  <c r="DF47" i="9" s="1"/>
  <c r="BZ48" i="9"/>
  <c r="DV47" i="9" s="1"/>
  <c r="B39" i="9"/>
  <c r="CD47" i="9"/>
  <c r="DI49" i="9" s="1"/>
  <c r="CC47" i="9"/>
  <c r="CB47" i="9"/>
  <c r="CM49" i="9" s="1"/>
  <c r="CA47" i="9"/>
  <c r="BZ47" i="9"/>
  <c r="BY47" i="9"/>
  <c r="CU47" i="9" s="1"/>
  <c r="BW47" i="9"/>
  <c r="CG47" i="9" s="1"/>
  <c r="B38" i="9"/>
  <c r="B37" i="9"/>
  <c r="B36" i="9"/>
  <c r="B35" i="9"/>
  <c r="CC30" i="9"/>
  <c r="CA30" i="9"/>
  <c r="DF29" i="9" s="1"/>
  <c r="CD29" i="9"/>
  <c r="DI31" i="9" s="1"/>
  <c r="CC29" i="9"/>
  <c r="CB29" i="9"/>
  <c r="CM31" i="9" s="1"/>
  <c r="CA29" i="9"/>
  <c r="BZ29" i="9"/>
  <c r="BW29" i="9"/>
  <c r="CG29" i="9" s="1"/>
  <c r="CC21" i="9"/>
  <c r="CA21" i="9"/>
  <c r="DF20" i="9" s="1"/>
  <c r="CD20" i="9"/>
  <c r="DI22" i="9" s="1"/>
  <c r="CC20" i="9"/>
  <c r="CB20" i="9"/>
  <c r="CM22" i="9" s="1"/>
  <c r="CA20" i="9"/>
  <c r="BZ20" i="9"/>
  <c r="BW20" i="9"/>
  <c r="CG20" i="9" s="1"/>
  <c r="AE20" i="9"/>
  <c r="AC20" i="9"/>
  <c r="AB20" i="9"/>
  <c r="Z20" i="9"/>
  <c r="Y20" i="9"/>
  <c r="W20" i="9"/>
  <c r="V20" i="9"/>
  <c r="T20" i="9"/>
  <c r="S20" i="9"/>
  <c r="Q20" i="9"/>
  <c r="P20" i="9"/>
  <c r="N20" i="9"/>
  <c r="M20" i="9"/>
  <c r="K20" i="9"/>
  <c r="AW19" i="9"/>
  <c r="AB18" i="9"/>
  <c r="Z18" i="9"/>
  <c r="Y18" i="9"/>
  <c r="W18" i="9"/>
  <c r="V18" i="9"/>
  <c r="T18" i="9"/>
  <c r="S18" i="9"/>
  <c r="Q18" i="9"/>
  <c r="P18" i="9"/>
  <c r="N18" i="9"/>
  <c r="M18" i="9"/>
  <c r="K18" i="9"/>
  <c r="AW17" i="9"/>
  <c r="AV17" i="9"/>
  <c r="Y16" i="9"/>
  <c r="W16" i="9"/>
  <c r="V16" i="9"/>
  <c r="T16" i="9"/>
  <c r="S16" i="9"/>
  <c r="Q16" i="9"/>
  <c r="P16" i="9"/>
  <c r="N16" i="9"/>
  <c r="M16" i="9"/>
  <c r="K16" i="9"/>
  <c r="BN17" i="9"/>
  <c r="BZ148" i="9" s="1"/>
  <c r="DV147" i="9" s="1"/>
  <c r="BB17" i="9"/>
  <c r="BB19" i="9" s="1"/>
  <c r="AW15" i="9"/>
  <c r="AV15" i="9"/>
  <c r="AU15" i="9"/>
  <c r="BY56" i="9"/>
  <c r="CU56" i="9" s="1"/>
  <c r="V14" i="9"/>
  <c r="T14" i="9"/>
  <c r="S14" i="9"/>
  <c r="Q14" i="9"/>
  <c r="P14" i="9"/>
  <c r="N14" i="9"/>
  <c r="M14" i="9"/>
  <c r="K14" i="9"/>
  <c r="AW13" i="9"/>
  <c r="AV13" i="9"/>
  <c r="AU13" i="9"/>
  <c r="AT13" i="9"/>
  <c r="CC12" i="9"/>
  <c r="CA12" i="9"/>
  <c r="DF11" i="9" s="1"/>
  <c r="BL14" i="9"/>
  <c r="BL16" i="9" s="1"/>
  <c r="AZ14" i="9"/>
  <c r="BX47" i="9" s="1"/>
  <c r="DB47" i="9" s="1"/>
  <c r="S12" i="9"/>
  <c r="Q12" i="9"/>
  <c r="P12" i="9"/>
  <c r="N12" i="9"/>
  <c r="M12" i="9"/>
  <c r="K12" i="9"/>
  <c r="CD11" i="9"/>
  <c r="DI13" i="9" s="1"/>
  <c r="CC11" i="9"/>
  <c r="CB11" i="9"/>
  <c r="CM13" i="9" s="1"/>
  <c r="CA11" i="9"/>
  <c r="BZ11" i="9"/>
  <c r="BW11" i="9"/>
  <c r="CG11" i="9" s="1"/>
  <c r="AW11" i="9"/>
  <c r="AV11" i="9"/>
  <c r="AU11" i="9"/>
  <c r="AT11" i="9"/>
  <c r="AS11" i="9"/>
  <c r="P10" i="9"/>
  <c r="N10" i="9"/>
  <c r="M10" i="9"/>
  <c r="K10" i="9"/>
  <c r="AW9" i="9"/>
  <c r="AV9" i="9"/>
  <c r="AU9" i="9"/>
  <c r="AT9" i="9"/>
  <c r="AS9" i="9"/>
  <c r="AR9" i="9"/>
  <c r="M8" i="9"/>
  <c r="AK8" i="9" s="1"/>
  <c r="K8" i="9"/>
  <c r="AI8" i="9" s="1"/>
  <c r="AW7" i="9"/>
  <c r="AV7" i="9"/>
  <c r="AU7" i="9"/>
  <c r="AT7" i="9"/>
  <c r="AS7" i="9"/>
  <c r="AR7" i="9"/>
  <c r="AQ7" i="9"/>
  <c r="AK6" i="9"/>
  <c r="AI6" i="9"/>
  <c r="BN5" i="9"/>
  <c r="BZ103" i="9" s="1"/>
  <c r="DV102" i="9" s="1"/>
  <c r="BB5" i="9"/>
  <c r="BZ12" i="9" s="1"/>
  <c r="DV11" i="9" s="1"/>
  <c r="AW5" i="9"/>
  <c r="AV5" i="9"/>
  <c r="AU5" i="9"/>
  <c r="AT5" i="9"/>
  <c r="AS5" i="9"/>
  <c r="AR5" i="9"/>
  <c r="AQ5" i="9"/>
  <c r="AP5" i="9"/>
  <c r="BA4" i="9"/>
  <c r="BA6" i="9" s="1"/>
  <c r="AZ4" i="9"/>
  <c r="AZ6" i="9" s="1"/>
  <c r="CC3" i="9"/>
  <c r="CA3" i="9"/>
  <c r="DF2" i="9" s="1"/>
  <c r="BZ3" i="9"/>
  <c r="DV2" i="9" s="1"/>
  <c r="AF3" i="9"/>
  <c r="AC3" i="9"/>
  <c r="Z3" i="9"/>
  <c r="W3" i="9"/>
  <c r="T3" i="9"/>
  <c r="Q3" i="9"/>
  <c r="N3" i="9"/>
  <c r="K3" i="9"/>
  <c r="B3" i="9"/>
  <c r="B4" i="9" s="1"/>
  <c r="B5" i="9" s="1"/>
  <c r="CD2" i="9"/>
  <c r="DI4" i="9" s="1"/>
  <c r="CC2" i="9"/>
  <c r="CB2" i="9"/>
  <c r="CM4" i="9" s="1"/>
  <c r="CA2" i="9"/>
  <c r="BZ2" i="9"/>
  <c r="BY2" i="9"/>
  <c r="CU2" i="9" s="1"/>
  <c r="BX2" i="9"/>
  <c r="DB2" i="9" s="1"/>
  <c r="BW2" i="9"/>
  <c r="CG2" i="9" s="1"/>
  <c r="BM2" i="9"/>
  <c r="BM4" i="9" s="1"/>
  <c r="BM6" i="9" s="1"/>
  <c r="BM8" i="9" s="1"/>
  <c r="BM10" i="9" s="1"/>
  <c r="BY129" i="9" s="1"/>
  <c r="CU129" i="9" s="1"/>
  <c r="BL2" i="9"/>
  <c r="BL4" i="9" s="1"/>
  <c r="AF2" i="9"/>
  <c r="AC2" i="9"/>
  <c r="Z2" i="9"/>
  <c r="W2" i="9"/>
  <c r="T2" i="9"/>
  <c r="Q2" i="9"/>
  <c r="N2" i="9"/>
  <c r="K2" i="9"/>
  <c r="BO266" i="8"/>
  <c r="BP265" i="8"/>
  <c r="CU267" i="8" s="1"/>
  <c r="BO265" i="8"/>
  <c r="BN265" i="8"/>
  <c r="BY267" i="8" s="1"/>
  <c r="BM265" i="8"/>
  <c r="BL265" i="8"/>
  <c r="BI265" i="8"/>
  <c r="BS265" i="8" s="1"/>
  <c r="BO257" i="8"/>
  <c r="BO256" i="8"/>
  <c r="BM256" i="8"/>
  <c r="BL256" i="8"/>
  <c r="BI256" i="8"/>
  <c r="BS256" i="8" s="1"/>
  <c r="BO248" i="8"/>
  <c r="BP247" i="8"/>
  <c r="CU249" i="8" s="1"/>
  <c r="BO247" i="8"/>
  <c r="BN247" i="8"/>
  <c r="BY249" i="8" s="1"/>
  <c r="BM247" i="8"/>
  <c r="BL247" i="8"/>
  <c r="BI247" i="8"/>
  <c r="BS247" i="8" s="1"/>
  <c r="BO239" i="8"/>
  <c r="BO238" i="8"/>
  <c r="BM238" i="8"/>
  <c r="BL238" i="8"/>
  <c r="BI238" i="8"/>
  <c r="BS238" i="8" s="1"/>
  <c r="BO230" i="8"/>
  <c r="BP229" i="8"/>
  <c r="CU231" i="8" s="1"/>
  <c r="BO229" i="8"/>
  <c r="BN229" i="8"/>
  <c r="BY231" i="8" s="1"/>
  <c r="BM229" i="8"/>
  <c r="BL229" i="8"/>
  <c r="BI229" i="8"/>
  <c r="BS229" i="8" s="1"/>
  <c r="BO221" i="8"/>
  <c r="BO220" i="8"/>
  <c r="BM220" i="8"/>
  <c r="BL220" i="8"/>
  <c r="BI220" i="8"/>
  <c r="BS220" i="8" s="1"/>
  <c r="BO212" i="8"/>
  <c r="BP211" i="8"/>
  <c r="CU213" i="8" s="1"/>
  <c r="BO211" i="8"/>
  <c r="BN211" i="8"/>
  <c r="BY213" i="8" s="1"/>
  <c r="BM211" i="8"/>
  <c r="BL211" i="8"/>
  <c r="BI211" i="8"/>
  <c r="BS211" i="8" s="1"/>
  <c r="BO203" i="8"/>
  <c r="BO202" i="8"/>
  <c r="BM202" i="8"/>
  <c r="BL202" i="8"/>
  <c r="BI202" i="8"/>
  <c r="BS202" i="8" s="1"/>
  <c r="BO194" i="8"/>
  <c r="BP193" i="8"/>
  <c r="CU195" i="8" s="1"/>
  <c r="BO193" i="8"/>
  <c r="BN193" i="8"/>
  <c r="BY195" i="8" s="1"/>
  <c r="BM193" i="8"/>
  <c r="BL193" i="8"/>
  <c r="BI193" i="8"/>
  <c r="BS193" i="8" s="1"/>
  <c r="BO185" i="8"/>
  <c r="BO184" i="8"/>
  <c r="BM184" i="8"/>
  <c r="BL184" i="8"/>
  <c r="BI184" i="8"/>
  <c r="BS184" i="8" s="1"/>
  <c r="BO175" i="8"/>
  <c r="BP174" i="8"/>
  <c r="CU176" i="8" s="1"/>
  <c r="BO174" i="8"/>
  <c r="BN174" i="8"/>
  <c r="BY176" i="8" s="1"/>
  <c r="BM174" i="8"/>
  <c r="BL174" i="8"/>
  <c r="BI174" i="8"/>
  <c r="BS174" i="8" s="1"/>
  <c r="BO166" i="8"/>
  <c r="BO165" i="8"/>
  <c r="BM165" i="8"/>
  <c r="BL165" i="8"/>
  <c r="BI165" i="8"/>
  <c r="BS165" i="8" s="1"/>
  <c r="BO157" i="8"/>
  <c r="BP156" i="8"/>
  <c r="CU158" i="8" s="1"/>
  <c r="BO156" i="8"/>
  <c r="BN156" i="8"/>
  <c r="BY158" i="8" s="1"/>
  <c r="BM156" i="8"/>
  <c r="BL156" i="8"/>
  <c r="BI156" i="8"/>
  <c r="BS156" i="8" s="1"/>
  <c r="BO148" i="8"/>
  <c r="BO147" i="8"/>
  <c r="BM147" i="8"/>
  <c r="BL147" i="8"/>
  <c r="BI147" i="8"/>
  <c r="BS147" i="8" s="1"/>
  <c r="BO139" i="8"/>
  <c r="BL139" i="8"/>
  <c r="DH138" i="8" s="1"/>
  <c r="BP138" i="8"/>
  <c r="CU140" i="8" s="1"/>
  <c r="BO138" i="8"/>
  <c r="BN138" i="8"/>
  <c r="BY140" i="8" s="1"/>
  <c r="BM138" i="8"/>
  <c r="BL138" i="8"/>
  <c r="BI138" i="8"/>
  <c r="BS138" i="8" s="1"/>
  <c r="BO130" i="8"/>
  <c r="BP129" i="8"/>
  <c r="CU131" i="8" s="1"/>
  <c r="BO129" i="8"/>
  <c r="BN129" i="8"/>
  <c r="BY131" i="8" s="1"/>
  <c r="BM129" i="8"/>
  <c r="BL129" i="8"/>
  <c r="BK129" i="8"/>
  <c r="CG129" i="8" s="1"/>
  <c r="BI129" i="8"/>
  <c r="BS129" i="8" s="1"/>
  <c r="BO121" i="8"/>
  <c r="BO120" i="8"/>
  <c r="BM120" i="8"/>
  <c r="BL120" i="8"/>
  <c r="BI120" i="8"/>
  <c r="BS120" i="8" s="1"/>
  <c r="BO112" i="8"/>
  <c r="BP111" i="8"/>
  <c r="CU113" i="8" s="1"/>
  <c r="BO111" i="8"/>
  <c r="BN111" i="8"/>
  <c r="BY113" i="8" s="1"/>
  <c r="BM111" i="8"/>
  <c r="BL111" i="8"/>
  <c r="BI111" i="8"/>
  <c r="BS111" i="8" s="1"/>
  <c r="BO103" i="8"/>
  <c r="BO102" i="8"/>
  <c r="BM102" i="8"/>
  <c r="BL102" i="8"/>
  <c r="BI102" i="8"/>
  <c r="BS102" i="8" s="1"/>
  <c r="BO94" i="8"/>
  <c r="BP93" i="8"/>
  <c r="CU95" i="8" s="1"/>
  <c r="BO93" i="8"/>
  <c r="BN93" i="8"/>
  <c r="BY95" i="8" s="1"/>
  <c r="BM93" i="8"/>
  <c r="BL93" i="8"/>
  <c r="BI93" i="8"/>
  <c r="BS93" i="8" s="1"/>
  <c r="BO84" i="8"/>
  <c r="BO83" i="8"/>
  <c r="BM83" i="8"/>
  <c r="BL83" i="8"/>
  <c r="BI83" i="8"/>
  <c r="BS83" i="8" s="1"/>
  <c r="BO75" i="8"/>
  <c r="BP74" i="8"/>
  <c r="CU76" i="8" s="1"/>
  <c r="BO74" i="8"/>
  <c r="BN74" i="8"/>
  <c r="BY76" i="8" s="1"/>
  <c r="BM74" i="8"/>
  <c r="BL74" i="8"/>
  <c r="BI74" i="8"/>
  <c r="BS74" i="8" s="1"/>
  <c r="BO66" i="8"/>
  <c r="BO65" i="8"/>
  <c r="BM65" i="8"/>
  <c r="BL65" i="8"/>
  <c r="BI65" i="8"/>
  <c r="BS65" i="8" s="1"/>
  <c r="BO57" i="8"/>
  <c r="BP56" i="8"/>
  <c r="CU58" i="8" s="1"/>
  <c r="BO56" i="8"/>
  <c r="BN56" i="8"/>
  <c r="BY58" i="8" s="1"/>
  <c r="BM56" i="8"/>
  <c r="BL56" i="8"/>
  <c r="BI56" i="8"/>
  <c r="BS56" i="8" s="1"/>
  <c r="BO48" i="8"/>
  <c r="BO47" i="8"/>
  <c r="BM47" i="8"/>
  <c r="BL47" i="8"/>
  <c r="BI47" i="8"/>
  <c r="BS47" i="8" s="1"/>
  <c r="BO39" i="8"/>
  <c r="BP38" i="8"/>
  <c r="CU40" i="8" s="1"/>
  <c r="BO38" i="8"/>
  <c r="BN38" i="8"/>
  <c r="BY40" i="8" s="1"/>
  <c r="BM38" i="8"/>
  <c r="BL38" i="8"/>
  <c r="BI38" i="8"/>
  <c r="BS38" i="8" s="1"/>
  <c r="BP266" i="8"/>
  <c r="BN266" i="8"/>
  <c r="BM266" i="8"/>
  <c r="CR265" i="8" s="1"/>
  <c r="BP130" i="8"/>
  <c r="BN130" i="8"/>
  <c r="BM130" i="8"/>
  <c r="CR129" i="8" s="1"/>
  <c r="AI27" i="8"/>
  <c r="U17" i="8"/>
  <c r="BJ265" i="8"/>
  <c r="CN265" i="8" s="1"/>
  <c r="AI25" i="8"/>
  <c r="AH25" i="8"/>
  <c r="R17" i="8"/>
  <c r="BO30" i="8"/>
  <c r="BO29" i="8"/>
  <c r="BM29" i="8"/>
  <c r="BL29" i="8"/>
  <c r="BI29" i="8"/>
  <c r="BS29" i="8" s="1"/>
  <c r="AI23" i="8"/>
  <c r="AH23" i="8"/>
  <c r="AG23" i="8"/>
  <c r="O17" i="8"/>
  <c r="BP256" i="8"/>
  <c r="CU258" i="8" s="1"/>
  <c r="BN256" i="8"/>
  <c r="BY258" i="8" s="1"/>
  <c r="BP120" i="8"/>
  <c r="CU122" i="8" s="1"/>
  <c r="BN120" i="8"/>
  <c r="BY122" i="8" s="1"/>
  <c r="BP248" i="8"/>
  <c r="BN248" i="8"/>
  <c r="BM248" i="8"/>
  <c r="CR247" i="8" s="1"/>
  <c r="BP112" i="8"/>
  <c r="BN112" i="8"/>
  <c r="BM112" i="8"/>
  <c r="CR111" i="8" s="1"/>
  <c r="AI21" i="8"/>
  <c r="AH21" i="8"/>
  <c r="AG21" i="8"/>
  <c r="AF21" i="8"/>
  <c r="L17" i="8"/>
  <c r="AI19" i="8"/>
  <c r="AH19" i="8"/>
  <c r="AG19" i="8"/>
  <c r="AF19" i="8"/>
  <c r="AE19" i="8"/>
  <c r="I17" i="8"/>
  <c r="BP238" i="8"/>
  <c r="CU240" i="8" s="1"/>
  <c r="BN238" i="8"/>
  <c r="BY240" i="8" s="1"/>
  <c r="BP102" i="8"/>
  <c r="CU104" i="8" s="1"/>
  <c r="BN102" i="8"/>
  <c r="BY104" i="8" s="1"/>
  <c r="BP230" i="8"/>
  <c r="BN230" i="8"/>
  <c r="BM230" i="8"/>
  <c r="CR229" i="8" s="1"/>
  <c r="BP94" i="8"/>
  <c r="BN94" i="8"/>
  <c r="BM94" i="8"/>
  <c r="CR93" i="8" s="1"/>
  <c r="U16" i="8"/>
  <c r="R16" i="8"/>
  <c r="O16" i="8"/>
  <c r="L16" i="8"/>
  <c r="I16" i="8"/>
  <c r="BO21" i="8"/>
  <c r="BP20" i="8"/>
  <c r="CU22" i="8" s="1"/>
  <c r="BO20" i="8"/>
  <c r="BN20" i="8"/>
  <c r="BY22" i="8" s="1"/>
  <c r="BM20" i="8"/>
  <c r="BL20" i="8"/>
  <c r="BI20" i="8"/>
  <c r="BS20" i="8" s="1"/>
  <c r="BP220" i="8"/>
  <c r="CU222" i="8" s="1"/>
  <c r="BN220" i="8"/>
  <c r="BY222" i="8" s="1"/>
  <c r="BP83" i="8"/>
  <c r="CU85" i="8" s="1"/>
  <c r="BN83" i="8"/>
  <c r="BY85" i="8" s="1"/>
  <c r="BP212" i="8"/>
  <c r="BN212" i="8"/>
  <c r="BM212" i="8"/>
  <c r="CR211" i="8" s="1"/>
  <c r="BP75" i="8"/>
  <c r="BN75" i="8"/>
  <c r="BM75" i="8"/>
  <c r="CR74" i="8" s="1"/>
  <c r="BP202" i="8"/>
  <c r="CU204" i="8" s="1"/>
  <c r="BN202" i="8"/>
  <c r="BY204" i="8" s="1"/>
  <c r="BP65" i="8"/>
  <c r="CU67" i="8" s="1"/>
  <c r="BN65" i="8"/>
  <c r="BY67" i="8" s="1"/>
  <c r="BP194" i="8"/>
  <c r="BN194" i="8"/>
  <c r="BM194" i="8"/>
  <c r="CR193" i="8" s="1"/>
  <c r="BP57" i="8"/>
  <c r="BN57" i="8"/>
  <c r="BM57" i="8"/>
  <c r="CR56" i="8" s="1"/>
  <c r="AI13" i="8"/>
  <c r="T13" i="8"/>
  <c r="R13" i="8"/>
  <c r="Q13" i="8"/>
  <c r="O13" i="8"/>
  <c r="N13" i="8"/>
  <c r="L13" i="8"/>
  <c r="K13" i="8"/>
  <c r="I13" i="8"/>
  <c r="U3" i="8"/>
  <c r="BO12" i="8"/>
  <c r="BP184" i="8"/>
  <c r="CU186" i="8" s="1"/>
  <c r="BN184" i="8"/>
  <c r="BY186" i="8" s="1"/>
  <c r="BP48" i="8"/>
  <c r="BN48" i="8"/>
  <c r="BO11" i="8"/>
  <c r="BM11" i="8"/>
  <c r="BL11" i="8"/>
  <c r="BI11" i="8"/>
  <c r="BS11" i="8" s="1"/>
  <c r="BP175" i="8"/>
  <c r="BN175" i="8"/>
  <c r="BM175" i="8"/>
  <c r="CR174" i="8" s="1"/>
  <c r="BP39" i="8"/>
  <c r="BN39" i="8"/>
  <c r="BM39" i="8"/>
  <c r="CR38" i="8" s="1"/>
  <c r="AI11" i="8"/>
  <c r="AH11" i="8"/>
  <c r="Q11" i="8"/>
  <c r="O11" i="8"/>
  <c r="N11" i="8"/>
  <c r="L11" i="8"/>
  <c r="K11" i="8"/>
  <c r="I11" i="8"/>
  <c r="R3" i="8"/>
  <c r="AI9" i="8"/>
  <c r="AH9" i="8"/>
  <c r="AG9" i="8"/>
  <c r="N9" i="8"/>
  <c r="L9" i="8"/>
  <c r="K9" i="8"/>
  <c r="I9" i="8"/>
  <c r="O3" i="8"/>
  <c r="BP165" i="8"/>
  <c r="CU167" i="8" s="1"/>
  <c r="BN165" i="8"/>
  <c r="BY167" i="8" s="1"/>
  <c r="BP29" i="8"/>
  <c r="CU31" i="8" s="1"/>
  <c r="BN29" i="8"/>
  <c r="BY31" i="8" s="1"/>
  <c r="BP157" i="8"/>
  <c r="BN157" i="8"/>
  <c r="BM157" i="8"/>
  <c r="CR156" i="8" s="1"/>
  <c r="BP21" i="8"/>
  <c r="BN21" i="8"/>
  <c r="BM21" i="8"/>
  <c r="CR20" i="8" s="1"/>
  <c r="AI7" i="8"/>
  <c r="AH7" i="8"/>
  <c r="AG7" i="8"/>
  <c r="AF7" i="8"/>
  <c r="K7" i="8"/>
  <c r="Z7" i="8" s="1"/>
  <c r="I7" i="8"/>
  <c r="L3" i="8"/>
  <c r="AZ5" i="8"/>
  <c r="BL148" i="8" s="1"/>
  <c r="DH147" i="8" s="1"/>
  <c r="AN5" i="8"/>
  <c r="BL12" i="8" s="1"/>
  <c r="DH11" i="8" s="1"/>
  <c r="AI5" i="8"/>
  <c r="AH5" i="8"/>
  <c r="AG5" i="8"/>
  <c r="AF5" i="8"/>
  <c r="AE5" i="8"/>
  <c r="AA5" i="8"/>
  <c r="I3" i="8"/>
  <c r="BP147" i="8"/>
  <c r="CU149" i="8" s="1"/>
  <c r="BN147" i="8"/>
  <c r="BY149" i="8" s="1"/>
  <c r="BP11" i="8"/>
  <c r="CU13" i="8" s="1"/>
  <c r="BN12" i="8"/>
  <c r="BK11" i="8"/>
  <c r="CG11" i="8" s="1"/>
  <c r="AL4" i="8"/>
  <c r="AL6" i="8" s="1"/>
  <c r="BO3" i="8"/>
  <c r="BL3" i="8"/>
  <c r="DH2" i="8" s="1"/>
  <c r="BP139" i="8"/>
  <c r="BN139" i="8"/>
  <c r="BM139" i="8"/>
  <c r="CR138" i="8" s="1"/>
  <c r="AR3" i="8"/>
  <c r="BP3" i="8" s="1"/>
  <c r="AP3" i="8"/>
  <c r="BN3" i="8" s="1"/>
  <c r="BM3" i="8"/>
  <c r="CR2" i="8" s="1"/>
  <c r="BP2" i="8"/>
  <c r="CU4" i="8" s="1"/>
  <c r="BO2" i="8"/>
  <c r="BN2" i="8"/>
  <c r="BY4" i="8" s="1"/>
  <c r="BM2" i="8"/>
  <c r="BL2" i="8"/>
  <c r="BK2" i="8"/>
  <c r="CG2" i="8" s="1"/>
  <c r="BJ2" i="8"/>
  <c r="CN2" i="8" s="1"/>
  <c r="BI2" i="8"/>
  <c r="BS2" i="8" s="1"/>
  <c r="AY2" i="8"/>
  <c r="BJ138" i="8"/>
  <c r="CN138" i="8" s="1"/>
  <c r="U2" i="8"/>
  <c r="R2" i="8"/>
  <c r="O2" i="8"/>
  <c r="L2" i="8"/>
  <c r="I2" i="8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" i="7"/>
  <c r="B4" i="7" s="1"/>
  <c r="B5" i="7" s="1"/>
  <c r="B6" i="7" s="1"/>
  <c r="B7" i="7" s="1"/>
  <c r="B8" i="7" s="1"/>
  <c r="B9" i="7" s="1"/>
  <c r="BN248" i="6"/>
  <c r="BO247" i="6"/>
  <c r="CT249" i="6" s="1"/>
  <c r="BN247" i="6"/>
  <c r="BM247" i="6"/>
  <c r="BX249" i="6" s="1"/>
  <c r="BL247" i="6"/>
  <c r="BK247" i="6"/>
  <c r="BH247" i="6"/>
  <c r="BR247" i="6" s="1"/>
  <c r="BN239" i="6"/>
  <c r="BO238" i="6"/>
  <c r="CT240" i="6" s="1"/>
  <c r="BN238" i="6"/>
  <c r="BM238" i="6"/>
  <c r="BX240" i="6" s="1"/>
  <c r="BL238" i="6"/>
  <c r="BK238" i="6"/>
  <c r="BH238" i="6"/>
  <c r="BR238" i="6" s="1"/>
  <c r="BN230" i="6"/>
  <c r="BO229" i="6"/>
  <c r="CT231" i="6" s="1"/>
  <c r="BN229" i="6"/>
  <c r="BM229" i="6"/>
  <c r="BX231" i="6" s="1"/>
  <c r="BL229" i="6"/>
  <c r="BK229" i="6"/>
  <c r="BH229" i="6"/>
  <c r="BR229" i="6" s="1"/>
  <c r="BN221" i="6"/>
  <c r="BO220" i="6"/>
  <c r="CT222" i="6" s="1"/>
  <c r="BN220" i="6"/>
  <c r="BM220" i="6"/>
  <c r="BX222" i="6" s="1"/>
  <c r="BL220" i="6"/>
  <c r="BK220" i="6"/>
  <c r="BH220" i="6"/>
  <c r="BR220" i="6" s="1"/>
  <c r="BN212" i="6"/>
  <c r="BO211" i="6"/>
  <c r="CT213" i="6" s="1"/>
  <c r="BN211" i="6"/>
  <c r="BM211" i="6"/>
  <c r="BX213" i="6" s="1"/>
  <c r="BL211" i="6"/>
  <c r="BK211" i="6"/>
  <c r="BH211" i="6"/>
  <c r="BR211" i="6" s="1"/>
  <c r="BN203" i="6"/>
  <c r="BO202" i="6"/>
  <c r="CT204" i="6" s="1"/>
  <c r="BN202" i="6"/>
  <c r="BM202" i="6"/>
  <c r="BX204" i="6" s="1"/>
  <c r="BL202" i="6"/>
  <c r="BK202" i="6"/>
  <c r="BH202" i="6"/>
  <c r="BR202" i="6" s="1"/>
  <c r="BN194" i="6"/>
  <c r="BK194" i="6"/>
  <c r="DG193" i="6" s="1"/>
  <c r="BO193" i="6"/>
  <c r="CT195" i="6" s="1"/>
  <c r="BN193" i="6"/>
  <c r="BM193" i="6"/>
  <c r="BX195" i="6" s="1"/>
  <c r="BL193" i="6"/>
  <c r="BK193" i="6"/>
  <c r="BH193" i="6"/>
  <c r="BR193" i="6" s="1"/>
  <c r="BN175" i="6"/>
  <c r="BO174" i="6"/>
  <c r="CT176" i="6" s="1"/>
  <c r="BN174" i="6"/>
  <c r="BM174" i="6"/>
  <c r="BX176" i="6" s="1"/>
  <c r="BL174" i="6"/>
  <c r="BK174" i="6"/>
  <c r="BH174" i="6"/>
  <c r="BR174" i="6" s="1"/>
  <c r="BN166" i="6"/>
  <c r="BO165" i="6"/>
  <c r="CT167" i="6" s="1"/>
  <c r="BN165" i="6"/>
  <c r="BM165" i="6"/>
  <c r="BX167" i="6" s="1"/>
  <c r="BL165" i="6"/>
  <c r="BK165" i="6"/>
  <c r="BH165" i="6"/>
  <c r="BR165" i="6" s="1"/>
  <c r="BN157" i="6"/>
  <c r="BO156" i="6"/>
  <c r="CT158" i="6" s="1"/>
  <c r="BN156" i="6"/>
  <c r="BM156" i="6"/>
  <c r="BX158" i="6" s="1"/>
  <c r="BL156" i="6"/>
  <c r="BK156" i="6"/>
  <c r="BH156" i="6"/>
  <c r="BR156" i="6" s="1"/>
  <c r="BN148" i="6"/>
  <c r="BO147" i="6"/>
  <c r="CT149" i="6" s="1"/>
  <c r="BN147" i="6"/>
  <c r="BM147" i="6"/>
  <c r="BX149" i="6" s="1"/>
  <c r="BL147" i="6"/>
  <c r="BK147" i="6"/>
  <c r="BH147" i="6"/>
  <c r="BR147" i="6" s="1"/>
  <c r="BN139" i="6"/>
  <c r="BO138" i="6"/>
  <c r="CT140" i="6" s="1"/>
  <c r="BN138" i="6"/>
  <c r="BM138" i="6"/>
  <c r="BX140" i="6" s="1"/>
  <c r="BL138" i="6"/>
  <c r="BK138" i="6"/>
  <c r="BH138" i="6"/>
  <c r="BR138" i="6" s="1"/>
  <c r="BN130" i="6"/>
  <c r="BK130" i="6"/>
  <c r="DG129" i="6" s="1"/>
  <c r="BO129" i="6"/>
  <c r="CT131" i="6" s="1"/>
  <c r="BN129" i="6"/>
  <c r="BM129" i="6"/>
  <c r="BX131" i="6" s="1"/>
  <c r="BL129" i="6"/>
  <c r="BK129" i="6"/>
  <c r="BH129" i="6"/>
  <c r="BR129" i="6" s="1"/>
  <c r="BN112" i="6"/>
  <c r="BO111" i="6"/>
  <c r="CT113" i="6" s="1"/>
  <c r="BN111" i="6"/>
  <c r="BM111" i="6"/>
  <c r="BX113" i="6" s="1"/>
  <c r="BL111" i="6"/>
  <c r="BK111" i="6"/>
  <c r="BH111" i="6"/>
  <c r="BR111" i="6" s="1"/>
  <c r="BN103" i="6"/>
  <c r="BO102" i="6"/>
  <c r="CT104" i="6" s="1"/>
  <c r="BN102" i="6"/>
  <c r="BM102" i="6"/>
  <c r="BX104" i="6" s="1"/>
  <c r="BL102" i="6"/>
  <c r="BK102" i="6"/>
  <c r="BH102" i="6"/>
  <c r="BR102" i="6" s="1"/>
  <c r="BN94" i="6"/>
  <c r="BO93" i="6"/>
  <c r="CT95" i="6" s="1"/>
  <c r="BN93" i="6"/>
  <c r="BM93" i="6"/>
  <c r="BX95" i="6" s="1"/>
  <c r="BL93" i="6"/>
  <c r="BK93" i="6"/>
  <c r="BH93" i="6"/>
  <c r="BR93" i="6" s="1"/>
  <c r="BN84" i="6"/>
  <c r="BO83" i="6"/>
  <c r="CT85" i="6" s="1"/>
  <c r="BN83" i="6"/>
  <c r="BM83" i="6"/>
  <c r="BX85" i="6" s="1"/>
  <c r="BL83" i="6"/>
  <c r="BK83" i="6"/>
  <c r="BH83" i="6"/>
  <c r="BR83" i="6" s="1"/>
  <c r="BN75" i="6"/>
  <c r="BO74" i="6"/>
  <c r="CT76" i="6" s="1"/>
  <c r="BN74" i="6"/>
  <c r="BM74" i="6"/>
  <c r="BX76" i="6" s="1"/>
  <c r="BL74" i="6"/>
  <c r="BK74" i="6"/>
  <c r="BH74" i="6"/>
  <c r="BR74" i="6" s="1"/>
  <c r="BN66" i="6"/>
  <c r="BK66" i="6"/>
  <c r="DG65" i="6" s="1"/>
  <c r="BO65" i="6"/>
  <c r="CT67" i="6" s="1"/>
  <c r="BN65" i="6"/>
  <c r="BM65" i="6"/>
  <c r="BX67" i="6" s="1"/>
  <c r="BL65" i="6"/>
  <c r="BK65" i="6"/>
  <c r="BH65" i="6"/>
  <c r="BR65" i="6" s="1"/>
  <c r="AH49" i="6"/>
  <c r="AG49" i="6"/>
  <c r="Q49" i="6"/>
  <c r="O49" i="6"/>
  <c r="N49" i="6"/>
  <c r="L49" i="6"/>
  <c r="K49" i="6"/>
  <c r="I49" i="6"/>
  <c r="R42" i="6"/>
  <c r="BN48" i="6"/>
  <c r="BO47" i="6"/>
  <c r="CT49" i="6" s="1"/>
  <c r="BN47" i="6"/>
  <c r="BM47" i="6"/>
  <c r="BX49" i="6" s="1"/>
  <c r="BL47" i="6"/>
  <c r="BK47" i="6"/>
  <c r="BH47" i="6"/>
  <c r="BR47" i="6" s="1"/>
  <c r="AH47" i="6"/>
  <c r="AG47" i="6"/>
  <c r="AF47" i="6"/>
  <c r="N47" i="6"/>
  <c r="L47" i="6"/>
  <c r="K47" i="6"/>
  <c r="I47" i="6"/>
  <c r="O42" i="6"/>
  <c r="AH45" i="6"/>
  <c r="AG45" i="6"/>
  <c r="AF45" i="6"/>
  <c r="AE45" i="6"/>
  <c r="K45" i="6"/>
  <c r="Z45" i="6" s="1"/>
  <c r="I45" i="6"/>
  <c r="X45" i="6" s="1"/>
  <c r="L42" i="6"/>
  <c r="AH43" i="6"/>
  <c r="AG43" i="6"/>
  <c r="AF43" i="6"/>
  <c r="AE43" i="6"/>
  <c r="Z43" i="6"/>
  <c r="X43" i="6"/>
  <c r="I42" i="6"/>
  <c r="R41" i="6"/>
  <c r="O41" i="6"/>
  <c r="L41" i="6"/>
  <c r="I41" i="6"/>
  <c r="BN39" i="6"/>
  <c r="BO38" i="6"/>
  <c r="CT40" i="6" s="1"/>
  <c r="BN38" i="6"/>
  <c r="BM38" i="6"/>
  <c r="BX40" i="6" s="1"/>
  <c r="BL38" i="6"/>
  <c r="BK38" i="6"/>
  <c r="BH38" i="6"/>
  <c r="BR38" i="6" s="1"/>
  <c r="AH38" i="6"/>
  <c r="T38" i="6"/>
  <c r="R38" i="6"/>
  <c r="Q38" i="6"/>
  <c r="O38" i="6"/>
  <c r="N38" i="6"/>
  <c r="L38" i="6"/>
  <c r="K38" i="6"/>
  <c r="I38" i="6"/>
  <c r="U29" i="6"/>
  <c r="AH36" i="6"/>
  <c r="AG36" i="6"/>
  <c r="Q36" i="6"/>
  <c r="O36" i="6"/>
  <c r="N36" i="6"/>
  <c r="L36" i="6"/>
  <c r="K36" i="6"/>
  <c r="I36" i="6"/>
  <c r="R29" i="6"/>
  <c r="BO248" i="6"/>
  <c r="BM248" i="6"/>
  <c r="BL248" i="6"/>
  <c r="CQ247" i="6" s="1"/>
  <c r="AH34" i="6"/>
  <c r="AG34" i="6"/>
  <c r="AF34" i="6"/>
  <c r="N34" i="6"/>
  <c r="L34" i="6"/>
  <c r="K34" i="6"/>
  <c r="I34" i="6"/>
  <c r="O29" i="6"/>
  <c r="BO239" i="6"/>
  <c r="BM239" i="6"/>
  <c r="BL239" i="6"/>
  <c r="CQ238" i="6" s="1"/>
  <c r="BO112" i="6"/>
  <c r="BM112" i="6"/>
  <c r="AN29" i="6"/>
  <c r="BL112" i="6" s="1"/>
  <c r="CQ111" i="6" s="1"/>
  <c r="AH32" i="6"/>
  <c r="AG32" i="6"/>
  <c r="AF32" i="6"/>
  <c r="AE32" i="6"/>
  <c r="K32" i="6"/>
  <c r="Z32" i="6" s="1"/>
  <c r="I32" i="6"/>
  <c r="X32" i="6" s="1"/>
  <c r="L29" i="6"/>
  <c r="BO230" i="6"/>
  <c r="BM230" i="6"/>
  <c r="AZ27" i="6"/>
  <c r="BL230" i="6" s="1"/>
  <c r="CQ229" i="6" s="1"/>
  <c r="BO103" i="6"/>
  <c r="BM103" i="6"/>
  <c r="AN27" i="6"/>
  <c r="BL103" i="6" s="1"/>
  <c r="CQ102" i="6" s="1"/>
  <c r="BN30" i="6"/>
  <c r="AH30" i="6"/>
  <c r="AG30" i="6"/>
  <c r="AF30" i="6"/>
  <c r="AE30" i="6"/>
  <c r="Z30" i="6"/>
  <c r="X30" i="6"/>
  <c r="I29" i="6"/>
  <c r="BO29" i="6"/>
  <c r="CT31" i="6" s="1"/>
  <c r="BN29" i="6"/>
  <c r="BM29" i="6"/>
  <c r="BX31" i="6" s="1"/>
  <c r="BL29" i="6"/>
  <c r="BK29" i="6"/>
  <c r="BH29" i="6"/>
  <c r="BR29" i="6" s="1"/>
  <c r="BO221" i="6"/>
  <c r="BM221" i="6"/>
  <c r="AZ25" i="6"/>
  <c r="BL221" i="6" s="1"/>
  <c r="CQ220" i="6" s="1"/>
  <c r="BO94" i="6"/>
  <c r="BM94" i="6"/>
  <c r="BL94" i="6"/>
  <c r="CQ93" i="6" s="1"/>
  <c r="U28" i="6"/>
  <c r="R28" i="6"/>
  <c r="O28" i="6"/>
  <c r="L28" i="6"/>
  <c r="I28" i="6"/>
  <c r="BO212" i="6"/>
  <c r="BM212" i="6"/>
  <c r="BL212" i="6"/>
  <c r="CQ211" i="6" s="1"/>
  <c r="BO84" i="6"/>
  <c r="BM84" i="6"/>
  <c r="BL84" i="6"/>
  <c r="CQ83" i="6" s="1"/>
  <c r="BO203" i="6"/>
  <c r="BM203" i="6"/>
  <c r="BL203" i="6"/>
  <c r="CQ202" i="6" s="1"/>
  <c r="AY21" i="6"/>
  <c r="BK203" i="6" s="1"/>
  <c r="DG202" i="6" s="1"/>
  <c r="BO75" i="6"/>
  <c r="BM75" i="6"/>
  <c r="AN21" i="6"/>
  <c r="BL75" i="6" s="1"/>
  <c r="CQ74" i="6" s="1"/>
  <c r="AM21" i="6"/>
  <c r="BK75" i="6" s="1"/>
  <c r="DG74" i="6" s="1"/>
  <c r="AH25" i="6"/>
  <c r="T25" i="6"/>
  <c r="R25" i="6"/>
  <c r="Q25" i="6"/>
  <c r="O25" i="6"/>
  <c r="N25" i="6"/>
  <c r="L25" i="6"/>
  <c r="K25" i="6"/>
  <c r="I25" i="6"/>
  <c r="U16" i="6"/>
  <c r="BO194" i="6"/>
  <c r="BM194" i="6"/>
  <c r="AZ19" i="6"/>
  <c r="BL194" i="6" s="1"/>
  <c r="CQ193" i="6" s="1"/>
  <c r="BO66" i="6"/>
  <c r="BM66" i="6"/>
  <c r="AN19" i="6"/>
  <c r="BL66" i="6" s="1"/>
  <c r="CQ65" i="6" s="1"/>
  <c r="AH23" i="6"/>
  <c r="AG23" i="6"/>
  <c r="O23" i="6"/>
  <c r="N23" i="6"/>
  <c r="L23" i="6"/>
  <c r="K23" i="6"/>
  <c r="I23" i="6"/>
  <c r="R16" i="6"/>
  <c r="AL18" i="6"/>
  <c r="AK18" i="6"/>
  <c r="BN21" i="6"/>
  <c r="AH21" i="6"/>
  <c r="AG21" i="6"/>
  <c r="AF21" i="6"/>
  <c r="N21" i="6"/>
  <c r="L21" i="6"/>
  <c r="K21" i="6"/>
  <c r="I21" i="6"/>
  <c r="O16" i="6"/>
  <c r="BO20" i="6"/>
  <c r="CT22" i="6" s="1"/>
  <c r="BN20" i="6"/>
  <c r="BM20" i="6"/>
  <c r="BX22" i="6" s="1"/>
  <c r="BL20" i="6"/>
  <c r="BK20" i="6"/>
  <c r="BH20" i="6"/>
  <c r="BR20" i="6" s="1"/>
  <c r="AH19" i="6"/>
  <c r="AG19" i="6"/>
  <c r="AF19" i="6"/>
  <c r="AE19" i="6"/>
  <c r="K19" i="6"/>
  <c r="Z19" i="6" s="1"/>
  <c r="I19" i="6"/>
  <c r="X19" i="6" s="1"/>
  <c r="L16" i="6"/>
  <c r="AH17" i="6"/>
  <c r="AG17" i="6"/>
  <c r="AF17" i="6"/>
  <c r="AE17" i="6"/>
  <c r="Z17" i="6"/>
  <c r="X17" i="6"/>
  <c r="AA17" i="6" s="1"/>
  <c r="I16" i="6"/>
  <c r="U15" i="6"/>
  <c r="R15" i="6"/>
  <c r="O15" i="6"/>
  <c r="L15" i="6"/>
  <c r="I15" i="6"/>
  <c r="BO175" i="6"/>
  <c r="BM175" i="6"/>
  <c r="AZ13" i="6"/>
  <c r="BL175" i="6" s="1"/>
  <c r="CQ174" i="6" s="1"/>
  <c r="BO48" i="6"/>
  <c r="BM48" i="6"/>
  <c r="BL48" i="6"/>
  <c r="CQ47" i="6" s="1"/>
  <c r="BN12" i="6"/>
  <c r="AH12" i="6"/>
  <c r="T12" i="6"/>
  <c r="R12" i="6"/>
  <c r="Q12" i="6"/>
  <c r="O12" i="6"/>
  <c r="N12" i="6"/>
  <c r="L12" i="6"/>
  <c r="K12" i="6"/>
  <c r="I12" i="6"/>
  <c r="U3" i="6"/>
  <c r="BO11" i="6"/>
  <c r="CT13" i="6" s="1"/>
  <c r="BN11" i="6"/>
  <c r="BM11" i="6"/>
  <c r="BX13" i="6" s="1"/>
  <c r="BL11" i="6"/>
  <c r="BK11" i="6"/>
  <c r="BH11" i="6"/>
  <c r="BR11" i="6" s="1"/>
  <c r="BO166" i="6"/>
  <c r="BM166" i="6"/>
  <c r="AZ11" i="6"/>
  <c r="BL166" i="6" s="1"/>
  <c r="CQ165" i="6" s="1"/>
  <c r="BO39" i="6"/>
  <c r="BM39" i="6"/>
  <c r="AN11" i="6"/>
  <c r="BL39" i="6" s="1"/>
  <c r="CQ38" i="6" s="1"/>
  <c r="AH10" i="6"/>
  <c r="AG10" i="6"/>
  <c r="Q10" i="6"/>
  <c r="O10" i="6"/>
  <c r="N10" i="6"/>
  <c r="L10" i="6"/>
  <c r="K10" i="6"/>
  <c r="I10" i="6"/>
  <c r="R3" i="6"/>
  <c r="BO157" i="6"/>
  <c r="BM157" i="6"/>
  <c r="BL157" i="6"/>
  <c r="CQ156" i="6" s="1"/>
  <c r="BO30" i="6"/>
  <c r="BM30" i="6"/>
  <c r="BL30" i="6"/>
  <c r="CQ29" i="6" s="1"/>
  <c r="AH8" i="6"/>
  <c r="AG8" i="6"/>
  <c r="AF8" i="6"/>
  <c r="N8" i="6"/>
  <c r="L8" i="6"/>
  <c r="K8" i="6"/>
  <c r="I8" i="6"/>
  <c r="O3" i="6"/>
  <c r="BO148" i="6"/>
  <c r="BM148" i="6"/>
  <c r="AZ7" i="6"/>
  <c r="BL148" i="6" s="1"/>
  <c r="CQ147" i="6" s="1"/>
  <c r="BO21" i="6"/>
  <c r="BM21" i="6"/>
  <c r="AN7" i="6"/>
  <c r="BL21" i="6" s="1"/>
  <c r="CQ20" i="6" s="1"/>
  <c r="AH6" i="6"/>
  <c r="AG6" i="6"/>
  <c r="AF6" i="6"/>
  <c r="AE6" i="6"/>
  <c r="K6" i="6"/>
  <c r="Z6" i="6" s="1"/>
  <c r="I6" i="6"/>
  <c r="X6" i="6" s="1"/>
  <c r="L3" i="6"/>
  <c r="BO139" i="6"/>
  <c r="BM139" i="6"/>
  <c r="AZ5" i="6"/>
  <c r="BL139" i="6" s="1"/>
  <c r="CQ138" i="6" s="1"/>
  <c r="AY5" i="6"/>
  <c r="BK139" i="6" s="1"/>
  <c r="DG138" i="6" s="1"/>
  <c r="BO12" i="6"/>
  <c r="BM12" i="6"/>
  <c r="AN5" i="6"/>
  <c r="BL12" i="6" s="1"/>
  <c r="CQ11" i="6" s="1"/>
  <c r="AM5" i="6"/>
  <c r="AM7" i="6" s="1"/>
  <c r="BJ11" i="6"/>
  <c r="CF11" i="6" s="1"/>
  <c r="AK4" i="6"/>
  <c r="AK6" i="6" s="1"/>
  <c r="AH4" i="6"/>
  <c r="AG4" i="6"/>
  <c r="AF4" i="6"/>
  <c r="AE4" i="6"/>
  <c r="Z4" i="6"/>
  <c r="X4" i="6"/>
  <c r="I3" i="6"/>
  <c r="BN3" i="6"/>
  <c r="BK3" i="6"/>
  <c r="DG2" i="6" s="1"/>
  <c r="BO130" i="6"/>
  <c r="BM130" i="6"/>
  <c r="AZ3" i="6"/>
  <c r="BL130" i="6" s="1"/>
  <c r="CQ129" i="6" s="1"/>
  <c r="BO3" i="6"/>
  <c r="BM3" i="6"/>
  <c r="AN3" i="6"/>
  <c r="BL3" i="6" s="1"/>
  <c r="CQ2" i="6" s="1"/>
  <c r="BO2" i="6"/>
  <c r="CT4" i="6" s="1"/>
  <c r="CV4" i="6" s="1"/>
  <c r="BN2" i="6"/>
  <c r="BM2" i="6"/>
  <c r="BX4" i="6" s="1"/>
  <c r="BZ4" i="6" s="1"/>
  <c r="BL2" i="6"/>
  <c r="BK2" i="6"/>
  <c r="BJ2" i="6"/>
  <c r="CF2" i="6" s="1"/>
  <c r="BI2" i="6"/>
  <c r="CM2" i="6" s="1"/>
  <c r="BH2" i="6"/>
  <c r="BR2" i="6" s="1"/>
  <c r="AX2" i="6"/>
  <c r="AW2" i="6"/>
  <c r="BI129" i="6" s="1"/>
  <c r="CM129" i="6" s="1"/>
  <c r="U2" i="6"/>
  <c r="R2" i="6"/>
  <c r="O2" i="6"/>
  <c r="L2" i="6"/>
  <c r="I2" i="6"/>
  <c r="CC166" i="5"/>
  <c r="CA166" i="5"/>
  <c r="DF165" i="5" s="1"/>
  <c r="CD165" i="5"/>
  <c r="DI167" i="5" s="1"/>
  <c r="CH171" i="5" s="1"/>
  <c r="CC165" i="5"/>
  <c r="CB165" i="5"/>
  <c r="CM167" i="5" s="1"/>
  <c r="CH169" i="5" s="1"/>
  <c r="CA165" i="5"/>
  <c r="BZ165" i="5"/>
  <c r="BW165" i="5"/>
  <c r="CG165" i="5" s="1"/>
  <c r="CC157" i="5"/>
  <c r="CA157" i="5"/>
  <c r="DF156" i="5" s="1"/>
  <c r="CD156" i="5"/>
  <c r="DI158" i="5" s="1"/>
  <c r="CH162" i="5" s="1"/>
  <c r="CC156" i="5"/>
  <c r="CB156" i="5"/>
  <c r="CM158" i="5" s="1"/>
  <c r="CH160" i="5" s="1"/>
  <c r="CA156" i="5"/>
  <c r="BZ156" i="5"/>
  <c r="BW156" i="5"/>
  <c r="CG156" i="5" s="1"/>
  <c r="CC148" i="5"/>
  <c r="CA148" i="5"/>
  <c r="DF147" i="5" s="1"/>
  <c r="CD147" i="5"/>
  <c r="DI149" i="5" s="1"/>
  <c r="CH153" i="5" s="1"/>
  <c r="CC147" i="5"/>
  <c r="CB147" i="5"/>
  <c r="CM149" i="5" s="1"/>
  <c r="CH151" i="5" s="1"/>
  <c r="CA147" i="5"/>
  <c r="BZ147" i="5"/>
  <c r="BW147" i="5"/>
  <c r="CG147" i="5" s="1"/>
  <c r="CC139" i="5"/>
  <c r="CA139" i="5"/>
  <c r="DF138" i="5" s="1"/>
  <c r="BZ139" i="5"/>
  <c r="DV138" i="5" s="1"/>
  <c r="CD138" i="5"/>
  <c r="DI140" i="5" s="1"/>
  <c r="CH144" i="5" s="1"/>
  <c r="CC138" i="5"/>
  <c r="CB138" i="5"/>
  <c r="CM140" i="5" s="1"/>
  <c r="CH142" i="5" s="1"/>
  <c r="CA138" i="5"/>
  <c r="BZ138" i="5"/>
  <c r="BW138" i="5"/>
  <c r="CG138" i="5" s="1"/>
  <c r="CC130" i="5"/>
  <c r="CA130" i="5"/>
  <c r="DF129" i="5" s="1"/>
  <c r="CD129" i="5"/>
  <c r="DI131" i="5" s="1"/>
  <c r="CH135" i="5" s="1"/>
  <c r="CC129" i="5"/>
  <c r="CB129" i="5"/>
  <c r="CM131" i="5" s="1"/>
  <c r="CH133" i="5" s="1"/>
  <c r="CA129" i="5"/>
  <c r="BZ129" i="5"/>
  <c r="BW129" i="5"/>
  <c r="CG129" i="5" s="1"/>
  <c r="CC121" i="5"/>
  <c r="CA121" i="5"/>
  <c r="DF120" i="5" s="1"/>
  <c r="CD120" i="5"/>
  <c r="DI122" i="5" s="1"/>
  <c r="CH126" i="5" s="1"/>
  <c r="CC120" i="5"/>
  <c r="CB120" i="5"/>
  <c r="CM122" i="5" s="1"/>
  <c r="CH124" i="5" s="1"/>
  <c r="CA120" i="5"/>
  <c r="BZ120" i="5"/>
  <c r="BW120" i="5"/>
  <c r="CG120" i="5" s="1"/>
  <c r="CC112" i="5"/>
  <c r="CA112" i="5"/>
  <c r="DF111" i="5" s="1"/>
  <c r="BZ112" i="5"/>
  <c r="DV111" i="5" s="1"/>
  <c r="CD111" i="5"/>
  <c r="DI113" i="5" s="1"/>
  <c r="CH117" i="5" s="1"/>
  <c r="CC111" i="5"/>
  <c r="CB111" i="5"/>
  <c r="CM113" i="5" s="1"/>
  <c r="CH115" i="5" s="1"/>
  <c r="CA111" i="5"/>
  <c r="BZ111" i="5"/>
  <c r="BW111" i="5"/>
  <c r="CG111" i="5" s="1"/>
  <c r="CC57" i="5"/>
  <c r="CA57" i="5"/>
  <c r="DF56" i="5" s="1"/>
  <c r="CD56" i="5"/>
  <c r="DI58" i="5" s="1"/>
  <c r="CH62" i="5" s="1"/>
  <c r="CC56" i="5"/>
  <c r="CB56" i="5"/>
  <c r="CM58" i="5" s="1"/>
  <c r="CH60" i="5" s="1"/>
  <c r="CA56" i="5"/>
  <c r="BZ56" i="5"/>
  <c r="BW56" i="5"/>
  <c r="CG56" i="5" s="1"/>
  <c r="CC48" i="5"/>
  <c r="CA48" i="5"/>
  <c r="DF47" i="5" s="1"/>
  <c r="CD47" i="5"/>
  <c r="DI49" i="5" s="1"/>
  <c r="CH53" i="5" s="1"/>
  <c r="CC47" i="5"/>
  <c r="CB47" i="5"/>
  <c r="CM49" i="5" s="1"/>
  <c r="CH51" i="5" s="1"/>
  <c r="CA47" i="5"/>
  <c r="BZ47" i="5"/>
  <c r="BW47" i="5"/>
  <c r="CG47" i="5" s="1"/>
  <c r="B51" i="5"/>
  <c r="B50" i="5"/>
  <c r="B49" i="5"/>
  <c r="CC39" i="5"/>
  <c r="CA39" i="5"/>
  <c r="DF38" i="5" s="1"/>
  <c r="B48" i="5"/>
  <c r="CD38" i="5"/>
  <c r="DI40" i="5" s="1"/>
  <c r="CH44" i="5" s="1"/>
  <c r="CC38" i="5"/>
  <c r="CB38" i="5"/>
  <c r="CM40" i="5" s="1"/>
  <c r="CH42" i="5" s="1"/>
  <c r="CA38" i="5"/>
  <c r="BZ38" i="5"/>
  <c r="BW38" i="5"/>
  <c r="CG38" i="5" s="1"/>
  <c r="B47" i="5"/>
  <c r="B46" i="5"/>
  <c r="B45" i="5"/>
  <c r="B44" i="5"/>
  <c r="B43" i="5"/>
  <c r="B42" i="5"/>
  <c r="B41" i="5"/>
  <c r="B40" i="5"/>
  <c r="CC30" i="5"/>
  <c r="CA30" i="5"/>
  <c r="DF29" i="5" s="1"/>
  <c r="BZ30" i="5"/>
  <c r="DV29" i="5" s="1"/>
  <c r="B39" i="5"/>
  <c r="CD29" i="5"/>
  <c r="DI31" i="5" s="1"/>
  <c r="CH35" i="5" s="1"/>
  <c r="CC29" i="5"/>
  <c r="CB29" i="5"/>
  <c r="CM31" i="5" s="1"/>
  <c r="CH33" i="5" s="1"/>
  <c r="CA29" i="5"/>
  <c r="BZ29" i="5"/>
  <c r="BY29" i="5"/>
  <c r="CU29" i="5" s="1"/>
  <c r="BW29" i="5"/>
  <c r="CG29" i="5" s="1"/>
  <c r="B38" i="5"/>
  <c r="B37" i="5"/>
  <c r="B36" i="5"/>
  <c r="B35" i="5"/>
  <c r="CC21" i="5"/>
  <c r="CA21" i="5"/>
  <c r="DF20" i="5" s="1"/>
  <c r="CD20" i="5"/>
  <c r="DI22" i="5" s="1"/>
  <c r="CH26" i="5" s="1"/>
  <c r="CC20" i="5"/>
  <c r="CB20" i="5"/>
  <c r="CM22" i="5" s="1"/>
  <c r="CH24" i="5" s="1"/>
  <c r="CA20" i="5"/>
  <c r="BZ20" i="5"/>
  <c r="BW20" i="5"/>
  <c r="CG20" i="5" s="1"/>
  <c r="AE20" i="5"/>
  <c r="AC20" i="5"/>
  <c r="AB20" i="5"/>
  <c r="Z20" i="5"/>
  <c r="Y20" i="5"/>
  <c r="W20" i="5"/>
  <c r="V20" i="5"/>
  <c r="T20" i="5"/>
  <c r="S20" i="5"/>
  <c r="Q20" i="5"/>
  <c r="P20" i="5"/>
  <c r="N20" i="5"/>
  <c r="M20" i="5"/>
  <c r="K20" i="5"/>
  <c r="AW19" i="5"/>
  <c r="AB18" i="5"/>
  <c r="Z18" i="5"/>
  <c r="Y18" i="5"/>
  <c r="W18" i="5"/>
  <c r="V18" i="5"/>
  <c r="T18" i="5"/>
  <c r="S18" i="5"/>
  <c r="Q18" i="5"/>
  <c r="P18" i="5"/>
  <c r="N18" i="5"/>
  <c r="M18" i="5"/>
  <c r="K18" i="5"/>
  <c r="AW17" i="5"/>
  <c r="AV17" i="5"/>
  <c r="Y16" i="5"/>
  <c r="W16" i="5"/>
  <c r="V16" i="5"/>
  <c r="T16" i="5"/>
  <c r="S16" i="5"/>
  <c r="Q16" i="5"/>
  <c r="P16" i="5"/>
  <c r="N16" i="5"/>
  <c r="M16" i="5"/>
  <c r="K16" i="5"/>
  <c r="BN13" i="5"/>
  <c r="BZ148" i="5" s="1"/>
  <c r="DV147" i="5" s="1"/>
  <c r="BB13" i="5"/>
  <c r="BZ39" i="5" s="1"/>
  <c r="DV38" i="5" s="1"/>
  <c r="AW15" i="5"/>
  <c r="AV15" i="5"/>
  <c r="AU15" i="5"/>
  <c r="BY38" i="5"/>
  <c r="CU38" i="5" s="1"/>
  <c r="V14" i="5"/>
  <c r="T14" i="5"/>
  <c r="S14" i="5"/>
  <c r="Q14" i="5"/>
  <c r="P14" i="5"/>
  <c r="N14" i="5"/>
  <c r="M14" i="5"/>
  <c r="K14" i="5"/>
  <c r="AW13" i="5"/>
  <c r="AV13" i="5"/>
  <c r="AU13" i="5"/>
  <c r="AT13" i="5"/>
  <c r="CC12" i="5"/>
  <c r="CA12" i="5"/>
  <c r="DF11" i="5" s="1"/>
  <c r="BY138" i="5"/>
  <c r="CU138" i="5" s="1"/>
  <c r="S12" i="5"/>
  <c r="Q12" i="5"/>
  <c r="P12" i="5"/>
  <c r="N12" i="5"/>
  <c r="M12" i="5"/>
  <c r="K12" i="5"/>
  <c r="CD11" i="5"/>
  <c r="DI13" i="5" s="1"/>
  <c r="CH17" i="5" s="1"/>
  <c r="CC11" i="5"/>
  <c r="CB11" i="5"/>
  <c r="CM13" i="5" s="1"/>
  <c r="CH15" i="5" s="1"/>
  <c r="CA11" i="5"/>
  <c r="BZ11" i="5"/>
  <c r="BW11" i="5"/>
  <c r="CG11" i="5" s="1"/>
  <c r="AW11" i="5"/>
  <c r="AV11" i="5"/>
  <c r="AU11" i="5"/>
  <c r="AT11" i="5"/>
  <c r="AS11" i="5"/>
  <c r="P10" i="5"/>
  <c r="N10" i="5"/>
  <c r="M10" i="5"/>
  <c r="K10" i="5"/>
  <c r="AW9" i="5"/>
  <c r="AV9" i="5"/>
  <c r="AU9" i="5"/>
  <c r="AT9" i="5"/>
  <c r="AS9" i="5"/>
  <c r="AR9" i="5"/>
  <c r="M8" i="5"/>
  <c r="AK8" i="5" s="1"/>
  <c r="K8" i="5"/>
  <c r="AI8" i="5" s="1"/>
  <c r="AL8" i="5" s="1"/>
  <c r="AW7" i="5"/>
  <c r="AV7" i="5"/>
  <c r="AU7" i="5"/>
  <c r="AT7" i="5"/>
  <c r="AS7" i="5"/>
  <c r="AR7" i="5"/>
  <c r="AQ7" i="5"/>
  <c r="AK6" i="5"/>
  <c r="AI6" i="5"/>
  <c r="BN5" i="5"/>
  <c r="BZ121" i="5" s="1"/>
  <c r="DV120" i="5" s="1"/>
  <c r="BB5" i="5"/>
  <c r="BZ12" i="5" s="1"/>
  <c r="DV11" i="5" s="1"/>
  <c r="AW5" i="5"/>
  <c r="AV5" i="5"/>
  <c r="AU5" i="5"/>
  <c r="AT5" i="5"/>
  <c r="AS5" i="5"/>
  <c r="AR5" i="5"/>
  <c r="AQ5" i="5"/>
  <c r="AP5" i="5"/>
  <c r="AZ4" i="5"/>
  <c r="CC3" i="5"/>
  <c r="CA3" i="5"/>
  <c r="DF2" i="5" s="1"/>
  <c r="BZ3" i="5"/>
  <c r="DV2" i="5" s="1"/>
  <c r="AF3" i="5"/>
  <c r="AC3" i="5"/>
  <c r="Z3" i="5"/>
  <c r="W3" i="5"/>
  <c r="T3" i="5"/>
  <c r="Q3" i="5"/>
  <c r="N3" i="5"/>
  <c r="K3" i="5"/>
  <c r="B3" i="5"/>
  <c r="B4" i="5" s="1"/>
  <c r="B5" i="5" s="1"/>
  <c r="B6" i="5" s="1"/>
  <c r="B7" i="5" s="1"/>
  <c r="B8" i="5" s="1"/>
  <c r="B9" i="5" s="1"/>
  <c r="CD2" i="5"/>
  <c r="DI4" i="5" s="1"/>
  <c r="CC2" i="5"/>
  <c r="CB2" i="5"/>
  <c r="CM4" i="5" s="1"/>
  <c r="CA2" i="5"/>
  <c r="BZ2" i="5"/>
  <c r="BY2" i="5"/>
  <c r="CU2" i="5" s="1"/>
  <c r="BX2" i="5"/>
  <c r="DB2" i="5" s="1"/>
  <c r="BW2" i="5"/>
  <c r="CG2" i="5" s="1"/>
  <c r="BM2" i="5"/>
  <c r="BX111" i="5"/>
  <c r="DB111" i="5" s="1"/>
  <c r="AF2" i="5"/>
  <c r="AC2" i="5"/>
  <c r="Z2" i="5"/>
  <c r="W2" i="5"/>
  <c r="T2" i="5"/>
  <c r="Q2" i="5"/>
  <c r="N2" i="5"/>
  <c r="K2" i="5"/>
  <c r="BK212" i="4"/>
  <c r="BK211" i="4"/>
  <c r="BI211" i="4"/>
  <c r="BH211" i="4"/>
  <c r="BE211" i="4"/>
  <c r="BO211" i="4" s="1"/>
  <c r="BK203" i="4"/>
  <c r="BL202" i="4"/>
  <c r="CQ204" i="4" s="1"/>
  <c r="BK202" i="4"/>
  <c r="BJ202" i="4"/>
  <c r="BU204" i="4" s="1"/>
  <c r="BI202" i="4"/>
  <c r="BH202" i="4"/>
  <c r="BE202" i="4"/>
  <c r="BO202" i="4" s="1"/>
  <c r="BK194" i="4"/>
  <c r="BK193" i="4"/>
  <c r="BI193" i="4"/>
  <c r="BH193" i="4"/>
  <c r="BE193" i="4"/>
  <c r="BO193" i="4" s="1"/>
  <c r="BK185" i="4"/>
  <c r="BL184" i="4"/>
  <c r="CQ186" i="4" s="1"/>
  <c r="BK184" i="4"/>
  <c r="BJ184" i="4"/>
  <c r="BU186" i="4" s="1"/>
  <c r="BI184" i="4"/>
  <c r="BH184" i="4"/>
  <c r="BE184" i="4"/>
  <c r="BO184" i="4" s="1"/>
  <c r="BK175" i="4"/>
  <c r="BK174" i="4"/>
  <c r="BI174" i="4"/>
  <c r="BH174" i="4"/>
  <c r="BE174" i="4"/>
  <c r="BO174" i="4" s="1"/>
  <c r="BK166" i="4"/>
  <c r="BL165" i="4"/>
  <c r="CQ167" i="4" s="1"/>
  <c r="BK165" i="4"/>
  <c r="BJ165" i="4"/>
  <c r="BU167" i="4" s="1"/>
  <c r="BI165" i="4"/>
  <c r="BH165" i="4"/>
  <c r="BE165" i="4"/>
  <c r="BO165" i="4" s="1"/>
  <c r="BK157" i="4"/>
  <c r="BK156" i="4"/>
  <c r="BI156" i="4"/>
  <c r="BH156" i="4"/>
  <c r="BE156" i="4"/>
  <c r="BO156" i="4" s="1"/>
  <c r="BK148" i="4"/>
  <c r="BL147" i="4"/>
  <c r="CQ149" i="4" s="1"/>
  <c r="BK147" i="4"/>
  <c r="BJ147" i="4"/>
  <c r="BU149" i="4" s="1"/>
  <c r="BI147" i="4"/>
  <c r="BH147" i="4"/>
  <c r="BE147" i="4"/>
  <c r="BO147" i="4" s="1"/>
  <c r="BK139" i="4"/>
  <c r="BK138" i="4"/>
  <c r="BI138" i="4"/>
  <c r="BH138" i="4"/>
  <c r="BE138" i="4"/>
  <c r="BO138" i="4" s="1"/>
  <c r="BK130" i="4"/>
  <c r="BL129" i="4"/>
  <c r="CQ131" i="4" s="1"/>
  <c r="BK129" i="4"/>
  <c r="BJ129" i="4"/>
  <c r="BU131" i="4" s="1"/>
  <c r="BI129" i="4"/>
  <c r="BH129" i="4"/>
  <c r="BE129" i="4"/>
  <c r="BO129" i="4" s="1"/>
  <c r="BK121" i="4"/>
  <c r="BK120" i="4"/>
  <c r="BI120" i="4"/>
  <c r="BH120" i="4"/>
  <c r="BE120" i="4"/>
  <c r="BO120" i="4" s="1"/>
  <c r="BK112" i="4"/>
  <c r="BH112" i="4"/>
  <c r="DD111" i="4" s="1"/>
  <c r="BL111" i="4"/>
  <c r="CQ113" i="4" s="1"/>
  <c r="BK111" i="4"/>
  <c r="BJ111" i="4"/>
  <c r="BU113" i="4" s="1"/>
  <c r="BI111" i="4"/>
  <c r="BH111" i="4"/>
  <c r="BE111" i="4"/>
  <c r="BO111" i="4" s="1"/>
  <c r="BK103" i="4"/>
  <c r="BK102" i="4"/>
  <c r="BI102" i="4"/>
  <c r="BH102" i="4"/>
  <c r="BE102" i="4"/>
  <c r="BO102" i="4" s="1"/>
  <c r="BK94" i="4"/>
  <c r="BL93" i="4"/>
  <c r="CQ95" i="4" s="1"/>
  <c r="BK93" i="4"/>
  <c r="BJ93" i="4"/>
  <c r="BU95" i="4" s="1"/>
  <c r="BI93" i="4"/>
  <c r="BH93" i="4"/>
  <c r="BE93" i="4"/>
  <c r="BO93" i="4" s="1"/>
  <c r="BK84" i="4"/>
  <c r="BK83" i="4"/>
  <c r="BI83" i="4"/>
  <c r="BH83" i="4"/>
  <c r="BE83" i="4"/>
  <c r="BO83" i="4" s="1"/>
  <c r="BK75" i="4"/>
  <c r="BL74" i="4"/>
  <c r="CQ76" i="4" s="1"/>
  <c r="BK74" i="4"/>
  <c r="BJ74" i="4"/>
  <c r="BU76" i="4" s="1"/>
  <c r="BI74" i="4"/>
  <c r="BH74" i="4"/>
  <c r="BE74" i="4"/>
  <c r="BO74" i="4" s="1"/>
  <c r="BK66" i="4"/>
  <c r="BK65" i="4"/>
  <c r="BI65" i="4"/>
  <c r="BH65" i="4"/>
  <c r="BE65" i="4"/>
  <c r="BO65" i="4" s="1"/>
  <c r="BK57" i="4"/>
  <c r="BL56" i="4"/>
  <c r="CQ58" i="4" s="1"/>
  <c r="BK56" i="4"/>
  <c r="BJ56" i="4"/>
  <c r="BU58" i="4" s="1"/>
  <c r="BI56" i="4"/>
  <c r="BH56" i="4"/>
  <c r="BE56" i="4"/>
  <c r="BO56" i="4" s="1"/>
  <c r="BK48" i="4"/>
  <c r="BK47" i="4"/>
  <c r="BI47" i="4"/>
  <c r="BH47" i="4"/>
  <c r="BE47" i="4"/>
  <c r="BO47" i="4" s="1"/>
  <c r="BK39" i="4"/>
  <c r="BL38" i="4"/>
  <c r="CQ40" i="4" s="1"/>
  <c r="BK38" i="4"/>
  <c r="BJ38" i="4"/>
  <c r="BU40" i="4" s="1"/>
  <c r="BI38" i="4"/>
  <c r="BH38" i="4"/>
  <c r="BE38" i="4"/>
  <c r="BO38" i="4" s="1"/>
  <c r="AE23" i="4"/>
  <c r="Q23" i="4"/>
  <c r="O23" i="4"/>
  <c r="N23" i="4"/>
  <c r="L23" i="4"/>
  <c r="K23" i="4"/>
  <c r="I23" i="4"/>
  <c r="G23" i="4"/>
  <c r="R15" i="4" s="1"/>
  <c r="BK30" i="4"/>
  <c r="BK29" i="4"/>
  <c r="BI29" i="4"/>
  <c r="BH29" i="4"/>
  <c r="BE29" i="4"/>
  <c r="BO29" i="4" s="1"/>
  <c r="AE21" i="4"/>
  <c r="AD21" i="4"/>
  <c r="N21" i="4"/>
  <c r="L21" i="4"/>
  <c r="K21" i="4"/>
  <c r="I21" i="4"/>
  <c r="G21" i="4"/>
  <c r="O15" i="4" s="1"/>
  <c r="AE19" i="4"/>
  <c r="AD19" i="4"/>
  <c r="AC19" i="4"/>
  <c r="K19" i="4"/>
  <c r="W19" i="4" s="1"/>
  <c r="I19" i="4"/>
  <c r="U19" i="4" s="1"/>
  <c r="G19" i="4"/>
  <c r="L15" i="4" s="1"/>
  <c r="AE17" i="4"/>
  <c r="AD17" i="4"/>
  <c r="AC17" i="4"/>
  <c r="AB17" i="4"/>
  <c r="G17" i="4"/>
  <c r="I15" i="4" s="1"/>
  <c r="BL211" i="4"/>
  <c r="CQ213" i="4" s="1"/>
  <c r="BJ211" i="4"/>
  <c r="BU213" i="4" s="1"/>
  <c r="BL102" i="4"/>
  <c r="CQ104" i="4" s="1"/>
  <c r="BJ102" i="4"/>
  <c r="BU104" i="4" s="1"/>
  <c r="BL203" i="4"/>
  <c r="BJ203" i="4"/>
  <c r="BI203" i="4"/>
  <c r="CN202" i="4" s="1"/>
  <c r="BL94" i="4"/>
  <c r="BJ94" i="4"/>
  <c r="BI94" i="4"/>
  <c r="CN93" i="4" s="1"/>
  <c r="R14" i="4"/>
  <c r="O14" i="4"/>
  <c r="L14" i="4"/>
  <c r="I14" i="4"/>
  <c r="BK21" i="4"/>
  <c r="BL20" i="4"/>
  <c r="CQ22" i="4" s="1"/>
  <c r="BK20" i="4"/>
  <c r="BJ20" i="4"/>
  <c r="BU22" i="4" s="1"/>
  <c r="BI20" i="4"/>
  <c r="BH20" i="4"/>
  <c r="BE20" i="4"/>
  <c r="BO20" i="4" s="1"/>
  <c r="BL193" i="4"/>
  <c r="CQ195" i="4" s="1"/>
  <c r="BJ193" i="4"/>
  <c r="BU195" i="4" s="1"/>
  <c r="BL83" i="4"/>
  <c r="CQ85" i="4" s="1"/>
  <c r="BJ83" i="4"/>
  <c r="BU85" i="4" s="1"/>
  <c r="BL185" i="4"/>
  <c r="BJ185" i="4"/>
  <c r="BI185" i="4"/>
  <c r="CN184" i="4" s="1"/>
  <c r="BL75" i="4"/>
  <c r="BJ75" i="4"/>
  <c r="AK19" i="4"/>
  <c r="BI75" i="4" s="1"/>
  <c r="CN74" i="4" s="1"/>
  <c r="BL174" i="4"/>
  <c r="CQ176" i="4" s="1"/>
  <c r="BJ174" i="4"/>
  <c r="BU176" i="4" s="1"/>
  <c r="BL65" i="4"/>
  <c r="CQ67" i="4" s="1"/>
  <c r="BJ65" i="4"/>
  <c r="BU67" i="4" s="1"/>
  <c r="BL166" i="4"/>
  <c r="BJ166" i="4"/>
  <c r="BI166" i="4"/>
  <c r="CN165" i="4" s="1"/>
  <c r="BL57" i="4"/>
  <c r="BJ57" i="4"/>
  <c r="BI57" i="4"/>
  <c r="CN56" i="4" s="1"/>
  <c r="BK12" i="4"/>
  <c r="BL156" i="4"/>
  <c r="CQ158" i="4" s="1"/>
  <c r="BJ156" i="4"/>
  <c r="BU158" i="4" s="1"/>
  <c r="BL48" i="4"/>
  <c r="BJ47" i="4"/>
  <c r="BU49" i="4" s="1"/>
  <c r="BK11" i="4"/>
  <c r="BI11" i="4"/>
  <c r="BH11" i="4"/>
  <c r="BE11" i="4"/>
  <c r="BO11" i="4" s="1"/>
  <c r="BL148" i="4"/>
  <c r="BJ148" i="4"/>
  <c r="BI148" i="4"/>
  <c r="CN147" i="4" s="1"/>
  <c r="BL39" i="4"/>
  <c r="BJ39" i="4"/>
  <c r="AK11" i="4"/>
  <c r="BI39" i="4" s="1"/>
  <c r="CN38" i="4" s="1"/>
  <c r="AE11" i="4"/>
  <c r="Q11" i="4"/>
  <c r="O11" i="4"/>
  <c r="N11" i="4"/>
  <c r="L11" i="4"/>
  <c r="K11" i="4"/>
  <c r="I11" i="4"/>
  <c r="G11" i="4"/>
  <c r="R3" i="4" s="1"/>
  <c r="AE9" i="4"/>
  <c r="AD9" i="4"/>
  <c r="N9" i="4"/>
  <c r="L9" i="4"/>
  <c r="K9" i="4"/>
  <c r="I9" i="4"/>
  <c r="G9" i="4"/>
  <c r="O3" i="4" s="1"/>
  <c r="BL138" i="4"/>
  <c r="CQ140" i="4" s="1"/>
  <c r="BJ138" i="4"/>
  <c r="BU140" i="4" s="1"/>
  <c r="BL29" i="4"/>
  <c r="CQ31" i="4" s="1"/>
  <c r="BJ29" i="4"/>
  <c r="BU31" i="4" s="1"/>
  <c r="BL130" i="4"/>
  <c r="BJ130" i="4"/>
  <c r="BI130" i="4"/>
  <c r="CN129" i="4" s="1"/>
  <c r="BL21" i="4"/>
  <c r="BJ21" i="4"/>
  <c r="BI21" i="4"/>
  <c r="CN20" i="4" s="1"/>
  <c r="AE7" i="4"/>
  <c r="AD7" i="4"/>
  <c r="AC7" i="4"/>
  <c r="K7" i="4"/>
  <c r="W7" i="4" s="1"/>
  <c r="I7" i="4"/>
  <c r="U7" i="4" s="1"/>
  <c r="G7" i="4"/>
  <c r="L3" i="4" s="1"/>
  <c r="AV5" i="4"/>
  <c r="BH121" i="4" s="1"/>
  <c r="DD120" i="4" s="1"/>
  <c r="AJ5" i="4"/>
  <c r="BH12" i="4" s="1"/>
  <c r="DD11" i="4" s="1"/>
  <c r="AE5" i="4"/>
  <c r="AD5" i="4"/>
  <c r="AC5" i="4"/>
  <c r="AB5" i="4"/>
  <c r="X5" i="4"/>
  <c r="G5" i="4"/>
  <c r="I3" i="4" s="1"/>
  <c r="BL120" i="4"/>
  <c r="CQ122" i="4" s="1"/>
  <c r="BL12" i="4"/>
  <c r="BJ11" i="4"/>
  <c r="BU13" i="4" s="1"/>
  <c r="AH4" i="4"/>
  <c r="BF11" i="4" s="1"/>
  <c r="CJ11" i="4" s="1"/>
  <c r="BK3" i="4"/>
  <c r="BH3" i="4"/>
  <c r="DD2" i="4" s="1"/>
  <c r="AZ3" i="4"/>
  <c r="BL112" i="4" s="1"/>
  <c r="AX3" i="4"/>
  <c r="BJ112" i="4" s="1"/>
  <c r="BI112" i="4"/>
  <c r="CN111" i="4" s="1"/>
  <c r="AN3" i="4"/>
  <c r="BL3" i="4" s="1"/>
  <c r="AL3" i="4"/>
  <c r="BJ3" i="4" s="1"/>
  <c r="BI3" i="4"/>
  <c r="CN2" i="4" s="1"/>
  <c r="BL2" i="4"/>
  <c r="CQ4" i="4" s="1"/>
  <c r="BK2" i="4"/>
  <c r="BJ2" i="4"/>
  <c r="BU4" i="4" s="1"/>
  <c r="BI2" i="4"/>
  <c r="BH2" i="4"/>
  <c r="BG2" i="4"/>
  <c r="CC2" i="4" s="1"/>
  <c r="BF2" i="4"/>
  <c r="CJ2" i="4" s="1"/>
  <c r="BE2" i="4"/>
  <c r="BO2" i="4" s="1"/>
  <c r="AU2" i="4"/>
  <c r="AT2" i="4"/>
  <c r="BF111" i="4" s="1"/>
  <c r="CJ111" i="4" s="1"/>
  <c r="R2" i="4"/>
  <c r="O2" i="4"/>
  <c r="L2" i="4"/>
  <c r="I2" i="4"/>
  <c r="CA67" i="8" l="1"/>
  <c r="BT69" i="8"/>
  <c r="BT106" i="8"/>
  <c r="CA104" i="8"/>
  <c r="CW176" i="8"/>
  <c r="BT180" i="8"/>
  <c r="BT217" i="8"/>
  <c r="CW213" i="8"/>
  <c r="BT253" i="8"/>
  <c r="CW249" i="8"/>
  <c r="AA43" i="6"/>
  <c r="BT206" i="8"/>
  <c r="CA204" i="8"/>
  <c r="CA85" i="8"/>
  <c r="BT87" i="8"/>
  <c r="BT242" i="8"/>
  <c r="CA240" i="8"/>
  <c r="CA158" i="8"/>
  <c r="BT160" i="8"/>
  <c r="BT197" i="8"/>
  <c r="CA195" i="8"/>
  <c r="CA231" i="8"/>
  <c r="BT233" i="8"/>
  <c r="CA267" i="8"/>
  <c r="BT269" i="8"/>
  <c r="CW13" i="8"/>
  <c r="BT17" i="8"/>
  <c r="CW204" i="8"/>
  <c r="BT208" i="8"/>
  <c r="BT44" i="8"/>
  <c r="CW40" i="8"/>
  <c r="CA149" i="8"/>
  <c r="BT151" i="8"/>
  <c r="BT33" i="8"/>
  <c r="CA31" i="8"/>
  <c r="CA222" i="8"/>
  <c r="BT224" i="8"/>
  <c r="CW158" i="8"/>
  <c r="BT162" i="8"/>
  <c r="CW195" i="8"/>
  <c r="BT199" i="8"/>
  <c r="BT235" i="8"/>
  <c r="CW231" i="8"/>
  <c r="CW267" i="8"/>
  <c r="BT271" i="8"/>
  <c r="BT153" i="8"/>
  <c r="CW149" i="8"/>
  <c r="BT35" i="8"/>
  <c r="CW31" i="8"/>
  <c r="BT188" i="8"/>
  <c r="CA186" i="8"/>
  <c r="BT226" i="8"/>
  <c r="CW222" i="8"/>
  <c r="BT124" i="8"/>
  <c r="CA122" i="8"/>
  <c r="CA58" i="8"/>
  <c r="BT60" i="8"/>
  <c r="CA95" i="8"/>
  <c r="BT97" i="8"/>
  <c r="CA140" i="8"/>
  <c r="BT142" i="8"/>
  <c r="CW85" i="8"/>
  <c r="BT89" i="8"/>
  <c r="BT26" i="8"/>
  <c r="CW22" i="8"/>
  <c r="CW240" i="8"/>
  <c r="BT244" i="8"/>
  <c r="BT117" i="8"/>
  <c r="CW113" i="8"/>
  <c r="BT169" i="8"/>
  <c r="CA167" i="8"/>
  <c r="BT190" i="8"/>
  <c r="CW186" i="8"/>
  <c r="BT126" i="8"/>
  <c r="CW122" i="8"/>
  <c r="BT133" i="8"/>
  <c r="CA131" i="8"/>
  <c r="BT178" i="8"/>
  <c r="CA176" i="8"/>
  <c r="CA213" i="8"/>
  <c r="BT215" i="8"/>
  <c r="CA249" i="8"/>
  <c r="BT251" i="8"/>
  <c r="CW167" i="8"/>
  <c r="BT171" i="8"/>
  <c r="BT260" i="8"/>
  <c r="CA258" i="8"/>
  <c r="CW95" i="8"/>
  <c r="BT99" i="8"/>
  <c r="BT144" i="8"/>
  <c r="CW140" i="8"/>
  <c r="X47" i="4"/>
  <c r="BT262" i="8"/>
  <c r="CW258" i="8"/>
  <c r="CW131" i="8"/>
  <c r="BT135" i="8"/>
  <c r="BT24" i="8"/>
  <c r="CA22" i="8"/>
  <c r="BT108" i="8"/>
  <c r="CW104" i="8"/>
  <c r="CA40" i="8"/>
  <c r="BT42" i="8"/>
  <c r="BT78" i="8"/>
  <c r="CA76" i="8"/>
  <c r="CA113" i="8"/>
  <c r="BT115" i="8"/>
  <c r="CH126" i="9"/>
  <c r="CH124" i="9"/>
  <c r="CH117" i="9"/>
  <c r="CH115" i="9"/>
  <c r="AL8" i="9"/>
  <c r="AL6" i="9"/>
  <c r="AM6" i="9" s="1"/>
  <c r="X45" i="4"/>
  <c r="Y45" i="4" s="1"/>
  <c r="AB17" i="6"/>
  <c r="AL6" i="5"/>
  <c r="AM6" i="5" s="1"/>
  <c r="X7" i="4"/>
  <c r="AA30" i="6"/>
  <c r="X35" i="4"/>
  <c r="Y35" i="4" s="1"/>
  <c r="X33" i="4"/>
  <c r="Y33" i="4" s="1"/>
  <c r="AA19" i="6"/>
  <c r="AA32" i="6"/>
  <c r="AA45" i="6"/>
  <c r="AB45" i="6" s="1"/>
  <c r="CW67" i="8"/>
  <c r="BT71" i="8"/>
  <c r="BT62" i="8"/>
  <c r="CW58" i="8"/>
  <c r="BT80" i="8"/>
  <c r="CW76" i="8"/>
  <c r="AA4" i="6"/>
  <c r="AB4" i="6" s="1"/>
  <c r="AA6" i="6"/>
  <c r="X19" i="4"/>
  <c r="CH33" i="9"/>
  <c r="CH97" i="9"/>
  <c r="CH171" i="9"/>
  <c r="DK167" i="9"/>
  <c r="DK131" i="9"/>
  <c r="DK85" i="9"/>
  <c r="CH108" i="9"/>
  <c r="CH144" i="9"/>
  <c r="CH62" i="9"/>
  <c r="CH71" i="9"/>
  <c r="DK67" i="9"/>
  <c r="CH169" i="9"/>
  <c r="CH106" i="9"/>
  <c r="CH142" i="9"/>
  <c r="CH60" i="9"/>
  <c r="CH69" i="9"/>
  <c r="CH153" i="9"/>
  <c r="CH26" i="9"/>
  <c r="DK13" i="9"/>
  <c r="CH17" i="9"/>
  <c r="CH80" i="9"/>
  <c r="CH151" i="9"/>
  <c r="CH24" i="9"/>
  <c r="CO13" i="9"/>
  <c r="CH15" i="9"/>
  <c r="CH53" i="9"/>
  <c r="CH78" i="9"/>
  <c r="CH162" i="9"/>
  <c r="DK158" i="9"/>
  <c r="DK31" i="9"/>
  <c r="CH35" i="9"/>
  <c r="CH51" i="9"/>
  <c r="CH99" i="9"/>
  <c r="CH160" i="9"/>
  <c r="CO158" i="9"/>
  <c r="AP13" i="9"/>
  <c r="AS17" i="9"/>
  <c r="AQ13" i="9"/>
  <c r="AT19" i="9"/>
  <c r="AV19" i="9"/>
  <c r="AK10" i="9"/>
  <c r="AR19" i="9"/>
  <c r="AQ19" i="9"/>
  <c r="AR15" i="9"/>
  <c r="AS13" i="9"/>
  <c r="BB7" i="9"/>
  <c r="BZ21" i="9" s="1"/>
  <c r="DV20" i="9" s="1"/>
  <c r="AS15" i="9"/>
  <c r="B6" i="9"/>
  <c r="B7" i="9" s="1"/>
  <c r="B8" i="9" s="1"/>
  <c r="B9" i="9" s="1"/>
  <c r="BF11" i="9"/>
  <c r="CD39" i="9" s="1"/>
  <c r="BP19" i="9"/>
  <c r="CB157" i="9" s="1"/>
  <c r="BR5" i="9"/>
  <c r="CD103" i="9" s="1"/>
  <c r="BR21" i="9"/>
  <c r="CD166" i="9" s="1"/>
  <c r="BD5" i="9"/>
  <c r="CB12" i="9" s="1"/>
  <c r="BR23" i="9"/>
  <c r="CD175" i="9" s="1"/>
  <c r="BF19" i="9"/>
  <c r="CD66" i="9" s="1"/>
  <c r="BR11" i="9"/>
  <c r="CD130" i="9" s="1"/>
  <c r="BF21" i="9"/>
  <c r="CD75" i="9" s="1"/>
  <c r="BR15" i="9"/>
  <c r="CD139" i="9" s="1"/>
  <c r="BF23" i="9"/>
  <c r="CD84" i="9" s="1"/>
  <c r="BF9" i="9"/>
  <c r="CD30" i="9" s="1"/>
  <c r="AQ9" i="9"/>
  <c r="AT15" i="9"/>
  <c r="AI18" i="9"/>
  <c r="AT17" i="9"/>
  <c r="AQ11" i="9"/>
  <c r="AP19" i="9"/>
  <c r="AK12" i="9"/>
  <c r="CV104" i="6"/>
  <c r="BS108" i="6"/>
  <c r="BZ131" i="6"/>
  <c r="BS133" i="6"/>
  <c r="CV158" i="6"/>
  <c r="BS162" i="6"/>
  <c r="BS178" i="6"/>
  <c r="BZ176" i="6"/>
  <c r="CV213" i="6"/>
  <c r="BS217" i="6"/>
  <c r="BS233" i="6"/>
  <c r="BZ231" i="6"/>
  <c r="BZ104" i="6"/>
  <c r="BS106" i="6"/>
  <c r="CV140" i="6"/>
  <c r="BS144" i="6"/>
  <c r="BS160" i="6"/>
  <c r="BZ158" i="6"/>
  <c r="BZ213" i="6"/>
  <c r="BS215" i="6"/>
  <c r="CV195" i="6"/>
  <c r="BS199" i="6"/>
  <c r="CV240" i="6"/>
  <c r="BS244" i="6"/>
  <c r="BZ140" i="6"/>
  <c r="BS142" i="6"/>
  <c r="BS171" i="6"/>
  <c r="CV167" i="6"/>
  <c r="CV222" i="6"/>
  <c r="BS226" i="6"/>
  <c r="BZ240" i="6"/>
  <c r="BS242" i="6"/>
  <c r="CV67" i="6"/>
  <c r="BS71" i="6"/>
  <c r="CV113" i="6"/>
  <c r="BS117" i="6"/>
  <c r="BZ195" i="6"/>
  <c r="BS197" i="6"/>
  <c r="BZ67" i="6"/>
  <c r="BS69" i="6"/>
  <c r="CV95" i="6"/>
  <c r="BS99" i="6"/>
  <c r="BZ113" i="6"/>
  <c r="BS115" i="6"/>
  <c r="CV149" i="6"/>
  <c r="BS153" i="6"/>
  <c r="BZ167" i="6"/>
  <c r="BS169" i="6"/>
  <c r="CV204" i="6"/>
  <c r="BS208" i="6"/>
  <c r="BZ222" i="6"/>
  <c r="BS224" i="6"/>
  <c r="BS253" i="6"/>
  <c r="CV249" i="6"/>
  <c r="BZ95" i="6"/>
  <c r="BS97" i="6"/>
  <c r="BZ149" i="6"/>
  <c r="BS151" i="6"/>
  <c r="BZ204" i="6"/>
  <c r="BS206" i="6"/>
  <c r="CV131" i="6"/>
  <c r="BS135" i="6"/>
  <c r="CV176" i="6"/>
  <c r="BS180" i="6"/>
  <c r="CV231" i="6"/>
  <c r="BS235" i="6"/>
  <c r="BS251" i="6"/>
  <c r="BZ249" i="6"/>
  <c r="AZ10" i="5"/>
  <c r="BX29" i="5" s="1"/>
  <c r="DB29" i="5" s="1"/>
  <c r="AZ20" i="5"/>
  <c r="BX65" i="5" s="1"/>
  <c r="DB65" i="5" s="1"/>
  <c r="BL20" i="5"/>
  <c r="BX174" i="5" s="1"/>
  <c r="DB174" i="5" s="1"/>
  <c r="AR15" i="5"/>
  <c r="BY111" i="5"/>
  <c r="CU111" i="5" s="1"/>
  <c r="BM4" i="5"/>
  <c r="BZ31" i="6"/>
  <c r="BS33" i="6"/>
  <c r="BZ49" i="6"/>
  <c r="BS51" i="6"/>
  <c r="BZ76" i="6"/>
  <c r="BS78" i="6"/>
  <c r="BZ13" i="6"/>
  <c r="BS15" i="6"/>
  <c r="CV85" i="6"/>
  <c r="BS89" i="6"/>
  <c r="CV22" i="6"/>
  <c r="BS26" i="6"/>
  <c r="BZ85" i="6"/>
  <c r="BS87" i="6"/>
  <c r="BZ22" i="6"/>
  <c r="BS24" i="6"/>
  <c r="CV40" i="6"/>
  <c r="BS44" i="6"/>
  <c r="BZ40" i="6"/>
  <c r="BS42" i="6"/>
  <c r="CV31" i="6"/>
  <c r="BS35" i="6"/>
  <c r="CV49" i="6"/>
  <c r="BS53" i="6"/>
  <c r="BS80" i="6"/>
  <c r="CV76" i="6"/>
  <c r="CV13" i="6"/>
  <c r="BS17" i="6"/>
  <c r="BK138" i="8"/>
  <c r="CG138" i="8" s="1"/>
  <c r="AY4" i="8"/>
  <c r="AY6" i="8" s="1"/>
  <c r="AY8" i="8" s="1"/>
  <c r="AY10" i="8" s="1"/>
  <c r="AY12" i="8" s="1"/>
  <c r="AY14" i="8" s="1"/>
  <c r="AY16" i="8" s="1"/>
  <c r="AY18" i="8" s="1"/>
  <c r="AY20" i="8" s="1"/>
  <c r="AY22" i="8" s="1"/>
  <c r="AY24" i="8" s="1"/>
  <c r="AY26" i="8" s="1"/>
  <c r="AY28" i="8" s="1"/>
  <c r="AY30" i="8" s="1"/>
  <c r="BK265" i="8" s="1"/>
  <c r="CG265" i="8" s="1"/>
  <c r="BG111" i="4"/>
  <c r="CC111" i="4" s="1"/>
  <c r="AU4" i="4"/>
  <c r="AU6" i="4" s="1"/>
  <c r="AU8" i="4" s="1"/>
  <c r="AU10" i="4" s="1"/>
  <c r="AU12" i="4" s="1"/>
  <c r="AU14" i="4" s="1"/>
  <c r="AU16" i="4" s="1"/>
  <c r="AU18" i="4" s="1"/>
  <c r="AU20" i="4" s="1"/>
  <c r="AU22" i="4" s="1"/>
  <c r="AU24" i="4" s="1"/>
  <c r="AM47" i="6"/>
  <c r="BK321" i="6" s="1"/>
  <c r="DG320" i="6" s="1"/>
  <c r="BK312" i="6"/>
  <c r="DG311" i="6" s="1"/>
  <c r="AL20" i="6"/>
  <c r="AL22" i="6" s="1"/>
  <c r="AL24" i="6" s="1"/>
  <c r="AL26" i="6" s="1"/>
  <c r="AL28" i="6" s="1"/>
  <c r="AL30" i="6" s="1"/>
  <c r="BJ120" i="6" s="1"/>
  <c r="CF120" i="6" s="1"/>
  <c r="BJ129" i="6"/>
  <c r="CF129" i="6" s="1"/>
  <c r="AX4" i="6"/>
  <c r="AX6" i="6" s="1"/>
  <c r="AX8" i="6" s="1"/>
  <c r="AX10" i="6" s="1"/>
  <c r="AX12" i="6" s="1"/>
  <c r="AX14" i="6" s="1"/>
  <c r="BJ184" i="6" s="1"/>
  <c r="CF184" i="6" s="1"/>
  <c r="AK20" i="9"/>
  <c r="AI10" i="9"/>
  <c r="AK14" i="9"/>
  <c r="AQ17" i="9"/>
  <c r="AU17" i="9"/>
  <c r="AI14" i="9"/>
  <c r="AK16" i="9"/>
  <c r="AK18" i="9"/>
  <c r="AP7" i="9"/>
  <c r="AI12" i="9"/>
  <c r="AL12" i="9" s="1"/>
  <c r="AR13" i="9"/>
  <c r="AU19" i="9"/>
  <c r="AI16" i="9"/>
  <c r="BN19" i="9"/>
  <c r="BZ157" i="9" s="1"/>
  <c r="DV156" i="9" s="1"/>
  <c r="BY65" i="9"/>
  <c r="CU65" i="9" s="1"/>
  <c r="AZ16" i="9"/>
  <c r="BX56" i="9" s="1"/>
  <c r="DB56" i="9" s="1"/>
  <c r="AB5" i="8"/>
  <c r="AF13" i="8"/>
  <c r="Z9" i="8"/>
  <c r="Z11" i="8"/>
  <c r="AB19" i="8"/>
  <c r="X7" i="8"/>
  <c r="AA7" i="8" s="1"/>
  <c r="BP84" i="8"/>
  <c r="BJ147" i="8"/>
  <c r="CN147" i="8" s="1"/>
  <c r="Z13" i="8"/>
  <c r="X9" i="8"/>
  <c r="X11" i="8"/>
  <c r="X13" i="8"/>
  <c r="AF25" i="8"/>
  <c r="BN84" i="8"/>
  <c r="AG25" i="8"/>
  <c r="BM48" i="8"/>
  <c r="CR47" i="8" s="1"/>
  <c r="AE7" i="8"/>
  <c r="AH27" i="8"/>
  <c r="BN203" i="8"/>
  <c r="BN66" i="8"/>
  <c r="AG27" i="8"/>
  <c r="BM66" i="8"/>
  <c r="CR65" i="8" s="1"/>
  <c r="BK20" i="8"/>
  <c r="CG20" i="8" s="1"/>
  <c r="AE9" i="8"/>
  <c r="AG13" i="8"/>
  <c r="AE21" i="8"/>
  <c r="AB21" i="8" s="1"/>
  <c r="AF23" i="8"/>
  <c r="BM12" i="8"/>
  <c r="CR11" i="8" s="1"/>
  <c r="AE11" i="8"/>
  <c r="BN221" i="8"/>
  <c r="BP239" i="8"/>
  <c r="AF11" i="8"/>
  <c r="BN103" i="8"/>
  <c r="AN7" i="8"/>
  <c r="BM166" i="8"/>
  <c r="CR165" i="8" s="1"/>
  <c r="AE13" i="8"/>
  <c r="BM30" i="8"/>
  <c r="CR29" i="8" s="1"/>
  <c r="BM257" i="8"/>
  <c r="CR256" i="8" s="1"/>
  <c r="AF27" i="8"/>
  <c r="AF9" i="8"/>
  <c r="AG11" i="8"/>
  <c r="BJ11" i="8"/>
  <c r="CN11" i="8" s="1"/>
  <c r="AH13" i="8"/>
  <c r="BM185" i="8"/>
  <c r="CR184" i="8" s="1"/>
  <c r="BP121" i="8"/>
  <c r="AE25" i="8"/>
  <c r="AE27" i="8"/>
  <c r="AR13" i="5"/>
  <c r="AQ9" i="5"/>
  <c r="AS15" i="5"/>
  <c r="AQ19" i="5"/>
  <c r="AU19" i="5"/>
  <c r="AS13" i="5"/>
  <c r="AQ17" i="5"/>
  <c r="BA14" i="5"/>
  <c r="BY47" i="5" s="1"/>
  <c r="CU47" i="5" s="1"/>
  <c r="AK18" i="5"/>
  <c r="AR19" i="5"/>
  <c r="AV19" i="5"/>
  <c r="AQ11" i="5"/>
  <c r="AP9" i="5"/>
  <c r="AK12" i="5"/>
  <c r="AP7" i="5"/>
  <c r="AM8" i="5" s="1"/>
  <c r="AU17" i="5"/>
  <c r="AT17" i="5"/>
  <c r="AR11" i="5"/>
  <c r="AS19" i="5"/>
  <c r="BX47" i="7"/>
  <c r="DB47" i="7" s="1"/>
  <c r="BX165" i="7"/>
  <c r="DB165" i="7" s="1"/>
  <c r="Z47" i="6"/>
  <c r="AG12" i="6"/>
  <c r="AE21" i="6"/>
  <c r="AE47" i="6"/>
  <c r="AX18" i="6"/>
  <c r="X21" i="6"/>
  <c r="AE23" i="6"/>
  <c r="AE10" i="6"/>
  <c r="Z34" i="6"/>
  <c r="AF38" i="6"/>
  <c r="X8" i="6"/>
  <c r="Z21" i="6"/>
  <c r="X34" i="6"/>
  <c r="AF12" i="6"/>
  <c r="AE25" i="6"/>
  <c r="AE12" i="6"/>
  <c r="AG25" i="6"/>
  <c r="BI65" i="6"/>
  <c r="CM65" i="6" s="1"/>
  <c r="AK34" i="6"/>
  <c r="BI265" i="6" s="1"/>
  <c r="CM265" i="6" s="1"/>
  <c r="AE36" i="6"/>
  <c r="AF10" i="6"/>
  <c r="AW18" i="6"/>
  <c r="BI193" i="6" s="1"/>
  <c r="CM193" i="6" s="1"/>
  <c r="AF23" i="6"/>
  <c r="AF25" i="6"/>
  <c r="AY23" i="6"/>
  <c r="BK212" i="6" s="1"/>
  <c r="DG211" i="6" s="1"/>
  <c r="BJ65" i="6"/>
  <c r="CF65" i="6" s="1"/>
  <c r="AL34" i="6"/>
  <c r="AG38" i="6"/>
  <c r="AF49" i="6"/>
  <c r="AF36" i="6"/>
  <c r="AE8" i="6"/>
  <c r="AE34" i="6"/>
  <c r="AY7" i="6"/>
  <c r="BK148" i="6" s="1"/>
  <c r="DG147" i="6" s="1"/>
  <c r="Z8" i="6"/>
  <c r="Z10" i="6"/>
  <c r="X10" i="6"/>
  <c r="AM23" i="6"/>
  <c r="BK84" i="6" s="1"/>
  <c r="DG83" i="6" s="1"/>
  <c r="Z36" i="6"/>
  <c r="AE38" i="6"/>
  <c r="BJ20" i="6"/>
  <c r="CF20" i="6" s="1"/>
  <c r="Z38" i="6"/>
  <c r="AB43" i="6"/>
  <c r="AE49" i="6"/>
  <c r="Z12" i="6"/>
  <c r="Z23" i="6"/>
  <c r="Z25" i="6"/>
  <c r="X38" i="6"/>
  <c r="Z49" i="6"/>
  <c r="X12" i="6"/>
  <c r="X25" i="6"/>
  <c r="X47" i="6"/>
  <c r="AI12" i="5"/>
  <c r="AS17" i="5"/>
  <c r="AQ13" i="5"/>
  <c r="CH8" i="5"/>
  <c r="BZ21" i="5"/>
  <c r="DV20" i="5" s="1"/>
  <c r="AK10" i="5"/>
  <c r="AK14" i="5"/>
  <c r="AI14" i="5"/>
  <c r="AQ15" i="5"/>
  <c r="BN15" i="5"/>
  <c r="BZ157" i="5" s="1"/>
  <c r="DV156" i="5" s="1"/>
  <c r="AP13" i="5"/>
  <c r="AI16" i="5"/>
  <c r="AT15" i="5"/>
  <c r="AR17" i="5"/>
  <c r="AI20" i="5"/>
  <c r="AL20" i="5" s="1"/>
  <c r="AT19" i="5"/>
  <c r="AP11" i="5"/>
  <c r="AK20" i="5"/>
  <c r="BP160" i="4"/>
  <c r="BW158" i="4"/>
  <c r="CS195" i="4"/>
  <c r="BP199" i="4"/>
  <c r="BP42" i="4"/>
  <c r="BW40" i="4"/>
  <c r="BP197" i="4"/>
  <c r="BW195" i="4"/>
  <c r="BP135" i="4"/>
  <c r="CS131" i="4"/>
  <c r="BP171" i="4"/>
  <c r="CS167" i="4"/>
  <c r="CS204" i="4"/>
  <c r="BP208" i="4"/>
  <c r="CS176" i="4"/>
  <c r="BP180" i="4"/>
  <c r="CS85" i="4"/>
  <c r="BP89" i="4"/>
  <c r="CS22" i="4"/>
  <c r="BP26" i="4"/>
  <c r="CS58" i="4"/>
  <c r="BP62" i="4"/>
  <c r="CS95" i="4"/>
  <c r="BP99" i="4"/>
  <c r="BW140" i="4"/>
  <c r="BP142" i="4"/>
  <c r="BW176" i="4"/>
  <c r="BP178" i="4"/>
  <c r="CS213" i="4"/>
  <c r="BP217" i="4"/>
  <c r="BW131" i="4"/>
  <c r="BP133" i="4"/>
  <c r="BP169" i="4"/>
  <c r="BW167" i="4"/>
  <c r="BW204" i="4"/>
  <c r="BP206" i="4"/>
  <c r="BP144" i="4"/>
  <c r="CS140" i="4"/>
  <c r="BP71" i="4"/>
  <c r="CS67" i="4"/>
  <c r="BW22" i="4"/>
  <c r="BP24" i="4"/>
  <c r="BP215" i="4"/>
  <c r="BW213" i="4"/>
  <c r="CS122" i="4"/>
  <c r="BP126" i="4"/>
  <c r="BW85" i="4"/>
  <c r="BP87" i="4"/>
  <c r="BW13" i="4"/>
  <c r="BP15" i="4"/>
  <c r="CS31" i="4"/>
  <c r="BP35" i="4"/>
  <c r="BP60" i="4"/>
  <c r="BW58" i="4"/>
  <c r="BP97" i="4"/>
  <c r="BW95" i="4"/>
  <c r="BP33" i="4"/>
  <c r="BW31" i="4"/>
  <c r="CS158" i="4"/>
  <c r="BP162" i="4"/>
  <c r="BP69" i="4"/>
  <c r="BW67" i="4"/>
  <c r="CS104" i="4"/>
  <c r="BP108" i="4"/>
  <c r="CS149" i="4"/>
  <c r="BP153" i="4"/>
  <c r="CS186" i="4"/>
  <c r="BP190" i="4"/>
  <c r="BW104" i="4"/>
  <c r="BP106" i="4"/>
  <c r="BP44" i="4"/>
  <c r="CS40" i="4"/>
  <c r="CS76" i="4"/>
  <c r="BP80" i="4"/>
  <c r="CS113" i="4"/>
  <c r="BP117" i="4"/>
  <c r="BW149" i="4"/>
  <c r="BP151" i="4"/>
  <c r="BW186" i="4"/>
  <c r="BP188" i="4"/>
  <c r="BW49" i="4"/>
  <c r="BP51" i="4"/>
  <c r="BW76" i="4"/>
  <c r="BP78" i="4"/>
  <c r="BW113" i="4"/>
  <c r="BP115" i="4"/>
  <c r="Y31" i="4"/>
  <c r="Y17" i="4"/>
  <c r="BJ120" i="4"/>
  <c r="BU122" i="4" s="1"/>
  <c r="W21" i="4"/>
  <c r="AD11" i="4"/>
  <c r="Y47" i="4"/>
  <c r="U21" i="4"/>
  <c r="X21" i="4" s="1"/>
  <c r="AC9" i="4"/>
  <c r="W9" i="4"/>
  <c r="W23" i="4"/>
  <c r="Y5" i="4"/>
  <c r="U9" i="4"/>
  <c r="W11" i="4"/>
  <c r="U23" i="4"/>
  <c r="X23" i="4" s="1"/>
  <c r="U11" i="4"/>
  <c r="AB19" i="4"/>
  <c r="BI139" i="4"/>
  <c r="CN138" i="4" s="1"/>
  <c r="BJ194" i="4"/>
  <c r="BL11" i="4"/>
  <c r="CQ13" i="4" s="1"/>
  <c r="AC21" i="4"/>
  <c r="AB23" i="4"/>
  <c r="AH6" i="4"/>
  <c r="BF20" i="4" s="1"/>
  <c r="CJ20" i="4" s="1"/>
  <c r="BL194" i="4"/>
  <c r="BL103" i="4"/>
  <c r="AB21" i="4"/>
  <c r="BI121" i="4"/>
  <c r="CN120" i="4" s="1"/>
  <c r="AT4" i="4"/>
  <c r="BF120" i="4" s="1"/>
  <c r="CJ120" i="4" s="1"/>
  <c r="AC11" i="4"/>
  <c r="BI175" i="4"/>
  <c r="CN174" i="4" s="1"/>
  <c r="BJ84" i="4"/>
  <c r="AD23" i="4"/>
  <c r="AB7" i="4"/>
  <c r="BI157" i="4"/>
  <c r="CN156" i="4" s="1"/>
  <c r="BJ66" i="4"/>
  <c r="BI66" i="4"/>
  <c r="CN65" i="4" s="1"/>
  <c r="AC23" i="4"/>
  <c r="BB103" i="10"/>
  <c r="CI104" i="10" s="1"/>
  <c r="BB39" i="10"/>
  <c r="CI40" i="10" s="1"/>
  <c r="K19" i="10"/>
  <c r="AN24" i="10"/>
  <c r="AG31" i="10"/>
  <c r="AG6" i="10"/>
  <c r="AM4" i="10"/>
  <c r="AE6" i="10"/>
  <c r="AG15" i="10"/>
  <c r="AL8" i="10"/>
  <c r="AE31" i="10"/>
  <c r="AG13" i="10"/>
  <c r="AG4" i="10"/>
  <c r="AM22" i="10"/>
  <c r="X24" i="10"/>
  <c r="AG24" i="10" s="1"/>
  <c r="AG35" i="10"/>
  <c r="V35" i="10"/>
  <c r="AE35" i="10" s="1"/>
  <c r="AA26" i="10"/>
  <c r="AM26" i="10" s="1"/>
  <c r="AG33" i="10"/>
  <c r="AN6" i="10"/>
  <c r="AN33" i="10"/>
  <c r="AM35" i="10"/>
  <c r="AG8" i="10"/>
  <c r="BG20" i="4"/>
  <c r="CC20" i="4" s="1"/>
  <c r="BP8" i="4"/>
  <c r="CS4" i="4"/>
  <c r="BP6" i="4"/>
  <c r="BW4" i="4"/>
  <c r="BX20" i="5"/>
  <c r="DB20" i="5" s="1"/>
  <c r="BS6" i="6"/>
  <c r="BJ12" i="4"/>
  <c r="BJ30" i="4"/>
  <c r="BG11" i="4"/>
  <c r="CC11" i="4" s="1"/>
  <c r="BJ48" i="4"/>
  <c r="BL175" i="4"/>
  <c r="AK21" i="4"/>
  <c r="BI84" i="4" s="1"/>
  <c r="CN83" i="4" s="1"/>
  <c r="BI212" i="4"/>
  <c r="CN211" i="4" s="1"/>
  <c r="AB30" i="6"/>
  <c r="BI12" i="4"/>
  <c r="CN11" i="4" s="1"/>
  <c r="AV7" i="4"/>
  <c r="BI30" i="4"/>
  <c r="CN29" i="4" s="1"/>
  <c r="BI48" i="4"/>
  <c r="CN47" i="4" s="1"/>
  <c r="BJ175" i="4"/>
  <c r="AB9" i="4"/>
  <c r="AB11" i="4"/>
  <c r="BL121" i="4"/>
  <c r="BL139" i="4"/>
  <c r="BL157" i="4"/>
  <c r="BJ103" i="4"/>
  <c r="BJ121" i="4"/>
  <c r="BJ139" i="4"/>
  <c r="BJ157" i="4"/>
  <c r="BL66" i="4"/>
  <c r="BI194" i="4"/>
  <c r="CN193" i="4" s="1"/>
  <c r="BI103" i="4"/>
  <c r="CN102" i="4" s="1"/>
  <c r="AM9" i="6"/>
  <c r="BK21" i="6"/>
  <c r="DG20" i="6" s="1"/>
  <c r="AJ7" i="4"/>
  <c r="BL47" i="4"/>
  <c r="CQ49" i="4" s="1"/>
  <c r="CH6" i="5"/>
  <c r="BX129" i="5"/>
  <c r="DB129" i="5" s="1"/>
  <c r="BS8" i="6"/>
  <c r="BL84" i="4"/>
  <c r="BL212" i="4"/>
  <c r="BY20" i="5"/>
  <c r="CU20" i="5" s="1"/>
  <c r="AW6" i="6"/>
  <c r="BI147" i="6" s="1"/>
  <c r="CM147" i="6" s="1"/>
  <c r="AK22" i="6"/>
  <c r="AK38" i="6" s="1"/>
  <c r="BI284" i="6" s="1"/>
  <c r="CM284" i="6" s="1"/>
  <c r="AK8" i="6"/>
  <c r="BI20" i="6"/>
  <c r="CM20" i="6" s="1"/>
  <c r="BL30" i="4"/>
  <c r="BJ212" i="4"/>
  <c r="AP15" i="5"/>
  <c r="BX120" i="5"/>
  <c r="DB120" i="5" s="1"/>
  <c r="BK12" i="6"/>
  <c r="DG11" i="6" s="1"/>
  <c r="BY11" i="5"/>
  <c r="CU11" i="5" s="1"/>
  <c r="AP17" i="5"/>
  <c r="BB15" i="5"/>
  <c r="AW4" i="6"/>
  <c r="BI138" i="6" s="1"/>
  <c r="CM138" i="6" s="1"/>
  <c r="BJ156" i="8"/>
  <c r="CN156" i="8" s="1"/>
  <c r="BJ20" i="8"/>
  <c r="CN20" i="8" s="1"/>
  <c r="AL8" i="8"/>
  <c r="AI10" i="5"/>
  <c r="AL10" i="5" s="1"/>
  <c r="BX11" i="5"/>
  <c r="DB11" i="5" s="1"/>
  <c r="BI11" i="6"/>
  <c r="CM11" i="6" s="1"/>
  <c r="X23" i="6"/>
  <c r="AA23" i="6" s="1"/>
  <c r="X36" i="6"/>
  <c r="X49" i="6"/>
  <c r="CW4" i="8"/>
  <c r="BT8" i="8"/>
  <c r="BM12" i="5"/>
  <c r="AK16" i="5"/>
  <c r="AK20" i="6"/>
  <c r="AK36" i="6" s="1"/>
  <c r="BI275" i="6" s="1"/>
  <c r="CM275" i="6" s="1"/>
  <c r="AP19" i="5"/>
  <c r="CA4" i="8"/>
  <c r="BT6" i="8"/>
  <c r="AI18" i="5"/>
  <c r="AL18" i="5" s="1"/>
  <c r="BY147" i="9"/>
  <c r="CU147" i="9" s="1"/>
  <c r="BN148" i="8"/>
  <c r="BN166" i="8"/>
  <c r="BN185" i="8"/>
  <c r="BP66" i="8"/>
  <c r="BM221" i="8"/>
  <c r="CR220" i="8" s="1"/>
  <c r="BM103" i="8"/>
  <c r="CR102" i="8" s="1"/>
  <c r="BN121" i="8"/>
  <c r="BL18" i="9"/>
  <c r="BX147" i="9"/>
  <c r="DB147" i="9" s="1"/>
  <c r="AL18" i="10"/>
  <c r="AE17" i="10"/>
  <c r="AL33" i="10"/>
  <c r="AE33" i="10"/>
  <c r="BM148" i="8"/>
  <c r="CR147" i="8" s="1"/>
  <c r="BN11" i="8"/>
  <c r="BY13" i="8" s="1"/>
  <c r="BM121" i="8"/>
  <c r="CR120" i="8" s="1"/>
  <c r="BP47" i="8"/>
  <c r="CU49" i="8" s="1"/>
  <c r="BY102" i="9"/>
  <c r="CU102" i="9" s="1"/>
  <c r="CH8" i="9"/>
  <c r="BZ66" i="9"/>
  <c r="DV65" i="9" s="1"/>
  <c r="BB21" i="9"/>
  <c r="AE23" i="8"/>
  <c r="AG17" i="10"/>
  <c r="BL6" i="9"/>
  <c r="BX102" i="9"/>
  <c r="DB102" i="9" s="1"/>
  <c r="BP12" i="8"/>
  <c r="BP30" i="8"/>
  <c r="BN239" i="8"/>
  <c r="BP257" i="8"/>
  <c r="BN47" i="8"/>
  <c r="BY49" i="8" s="1"/>
  <c r="CH6" i="9"/>
  <c r="BN30" i="8"/>
  <c r="BP203" i="8"/>
  <c r="BM84" i="8"/>
  <c r="CR83" i="8" s="1"/>
  <c r="BM239" i="8"/>
  <c r="CR238" i="8" s="1"/>
  <c r="BN257" i="8"/>
  <c r="AM18" i="10"/>
  <c r="AE26" i="10"/>
  <c r="AL26" i="10"/>
  <c r="AZ7" i="8"/>
  <c r="BA8" i="9"/>
  <c r="BY20" i="9"/>
  <c r="CU20" i="9" s="1"/>
  <c r="BM203" i="8"/>
  <c r="CR202" i="8" s="1"/>
  <c r="BP221" i="8"/>
  <c r="BP103" i="8"/>
  <c r="AL16" i="10"/>
  <c r="AZ8" i="9"/>
  <c r="BX20" i="9"/>
  <c r="DB20" i="9" s="1"/>
  <c r="AH6" i="10"/>
  <c r="AE24" i="10"/>
  <c r="BP148" i="8"/>
  <c r="BP166" i="8"/>
  <c r="BP185" i="8"/>
  <c r="AP9" i="9"/>
  <c r="AQ15" i="9"/>
  <c r="AR17" i="9"/>
  <c r="BY74" i="9"/>
  <c r="CU74" i="9" s="1"/>
  <c r="AI20" i="9"/>
  <c r="AL20" i="9" s="1"/>
  <c r="BZ57" i="9"/>
  <c r="DV56" i="9" s="1"/>
  <c r="BY93" i="9"/>
  <c r="CU93" i="9" s="1"/>
  <c r="BY138" i="9"/>
  <c r="CU138" i="9" s="1"/>
  <c r="AN22" i="10"/>
  <c r="AP15" i="9"/>
  <c r="BX93" i="9"/>
  <c r="DB93" i="9" s="1"/>
  <c r="BX138" i="9"/>
  <c r="DB138" i="9" s="1"/>
  <c r="AE4" i="10"/>
  <c r="AL6" i="10"/>
  <c r="AN31" i="10"/>
  <c r="AR11" i="9"/>
  <c r="BY11" i="9"/>
  <c r="CU11" i="9" s="1"/>
  <c r="AP17" i="9"/>
  <c r="AS19" i="9"/>
  <c r="AN4" i="10"/>
  <c r="AE13" i="10"/>
  <c r="AE15" i="10"/>
  <c r="AM31" i="10"/>
  <c r="BX11" i="9"/>
  <c r="DB11" i="9" s="1"/>
  <c r="AN14" i="10"/>
  <c r="AN16" i="10"/>
  <c r="AG22" i="10"/>
  <c r="BN7" i="9"/>
  <c r="AP11" i="9"/>
  <c r="AM14" i="10"/>
  <c r="AE22" i="10"/>
  <c r="Y8" i="10"/>
  <c r="AM8" i="10" s="1"/>
  <c r="Z43" i="4" l="1"/>
  <c r="BT15" i="8"/>
  <c r="CA13" i="8"/>
  <c r="BR3" i="9"/>
  <c r="CD94" i="9" s="1"/>
  <c r="DK176" i="9"/>
  <c r="DK122" i="9"/>
  <c r="CA49" i="8"/>
  <c r="BT51" i="8"/>
  <c r="AA49" i="6"/>
  <c r="BF5" i="9"/>
  <c r="CD12" i="9" s="1"/>
  <c r="BF3" i="9"/>
  <c r="CD3" i="9" s="1"/>
  <c r="BR17" i="9"/>
  <c r="CD148" i="9" s="1"/>
  <c r="DK95" i="9"/>
  <c r="DK149" i="9"/>
  <c r="DK140" i="9"/>
  <c r="AL12" i="5"/>
  <c r="AM12" i="5" s="1"/>
  <c r="AA10" i="6"/>
  <c r="AZ12" i="5"/>
  <c r="AZ14" i="5" s="1"/>
  <c r="AZ16" i="5" s="1"/>
  <c r="BX56" i="5" s="1"/>
  <c r="DB56" i="5" s="1"/>
  <c r="BR9" i="9"/>
  <c r="CD121" i="9" s="1"/>
  <c r="BR7" i="9"/>
  <c r="CD112" i="9" s="1"/>
  <c r="BR19" i="9"/>
  <c r="CD157" i="9" s="1"/>
  <c r="DK4" i="9"/>
  <c r="CW49" i="8"/>
  <c r="BT53" i="8"/>
  <c r="AI6" i="10"/>
  <c r="AA47" i="6"/>
  <c r="DK76" i="9"/>
  <c r="DK104" i="9"/>
  <c r="DK40" i="9"/>
  <c r="CO4" i="9"/>
  <c r="DK113" i="9"/>
  <c r="BD3" i="9"/>
  <c r="CB3" i="9" s="1"/>
  <c r="AH31" i="10"/>
  <c r="AI31" i="10" s="1"/>
  <c r="AL16" i="9"/>
  <c r="AM16" i="9" s="1"/>
  <c r="AL10" i="9"/>
  <c r="AM10" i="9" s="1"/>
  <c r="AL16" i="5"/>
  <c r="AM16" i="5" s="1"/>
  <c r="AM8" i="9"/>
  <c r="AL18" i="9"/>
  <c r="AM18" i="9" s="1"/>
  <c r="AL14" i="9"/>
  <c r="AM14" i="9" s="1"/>
  <c r="AA11" i="8"/>
  <c r="Z47" i="4"/>
  <c r="Z45" i="4"/>
  <c r="AL14" i="5"/>
  <c r="AM14" i="5" s="1"/>
  <c r="AA36" i="6"/>
  <c r="Z33" i="4"/>
  <c r="Z31" i="4"/>
  <c r="Z35" i="4"/>
  <c r="Z29" i="4"/>
  <c r="H54" i="4" s="1"/>
  <c r="D6" i="5" s="1"/>
  <c r="AA25" i="6"/>
  <c r="AB25" i="6" s="1"/>
  <c r="AA12" i="6"/>
  <c r="X9" i="4"/>
  <c r="AA9" i="8"/>
  <c r="AB9" i="8" s="1"/>
  <c r="AA13" i="8"/>
  <c r="AB13" i="8" s="1"/>
  <c r="Z41" i="4"/>
  <c r="AA34" i="6"/>
  <c r="AA38" i="6"/>
  <c r="AA21" i="6"/>
  <c r="AA8" i="6"/>
  <c r="AB8" i="6" s="1"/>
  <c r="X11" i="4"/>
  <c r="Y11" i="4" s="1"/>
  <c r="Y19" i="4"/>
  <c r="AL35" i="10"/>
  <c r="AI35" i="10" s="1"/>
  <c r="AL24" i="10"/>
  <c r="AI24" i="10" s="1"/>
  <c r="BB9" i="9"/>
  <c r="BB11" i="9" s="1"/>
  <c r="BZ39" i="9" s="1"/>
  <c r="DV38" i="9" s="1"/>
  <c r="BN21" i="9"/>
  <c r="BN23" i="9" s="1"/>
  <c r="I16" i="9"/>
  <c r="AM20" i="9"/>
  <c r="AZ18" i="9"/>
  <c r="AZ20" i="9" s="1"/>
  <c r="BY29" i="9"/>
  <c r="CU29" i="9" s="1"/>
  <c r="BA10" i="9"/>
  <c r="BY38" i="9" s="1"/>
  <c r="CU38" i="9" s="1"/>
  <c r="AM12" i="9"/>
  <c r="BZ75" i="9"/>
  <c r="DV74" i="9" s="1"/>
  <c r="BB23" i="9"/>
  <c r="BZ84" i="9" s="1"/>
  <c r="DV83" i="9" s="1"/>
  <c r="I14" i="9"/>
  <c r="BX29" i="9"/>
  <c r="DB29" i="9" s="1"/>
  <c r="AZ10" i="9"/>
  <c r="BX38" i="9" s="1"/>
  <c r="DB38" i="9" s="1"/>
  <c r="AZ22" i="5"/>
  <c r="BX74" i="5" s="1"/>
  <c r="DB74" i="5" s="1"/>
  <c r="BL22" i="5"/>
  <c r="BL24" i="5" s="1"/>
  <c r="BL10" i="5"/>
  <c r="BL12" i="5" s="1"/>
  <c r="BL14" i="5" s="1"/>
  <c r="BL16" i="5" s="1"/>
  <c r="BX165" i="5" s="1"/>
  <c r="DB165" i="5" s="1"/>
  <c r="AM10" i="5"/>
  <c r="BA16" i="5"/>
  <c r="BY56" i="5" s="1"/>
  <c r="CU56" i="5" s="1"/>
  <c r="BN17" i="5"/>
  <c r="BZ166" i="5" s="1"/>
  <c r="DV165" i="5" s="1"/>
  <c r="BY120" i="5"/>
  <c r="CU120" i="5" s="1"/>
  <c r="AY25" i="6"/>
  <c r="AY27" i="6" s="1"/>
  <c r="AB23" i="8"/>
  <c r="AB25" i="8"/>
  <c r="AM25" i="6"/>
  <c r="BK94" i="6" s="1"/>
  <c r="DG93" i="6" s="1"/>
  <c r="AL36" i="6"/>
  <c r="BJ265" i="6"/>
  <c r="CF265" i="6" s="1"/>
  <c r="BJ83" i="6"/>
  <c r="CF83" i="6" s="1"/>
  <c r="BJ74" i="6"/>
  <c r="CF74" i="6" s="1"/>
  <c r="BJ193" i="6"/>
  <c r="CF193" i="6" s="1"/>
  <c r="AX20" i="6"/>
  <c r="AX22" i="6" s="1"/>
  <c r="AX24" i="6" s="1"/>
  <c r="AX26" i="6" s="1"/>
  <c r="AX28" i="6" s="1"/>
  <c r="AX30" i="6" s="1"/>
  <c r="AB11" i="8"/>
  <c r="AB7" i="8"/>
  <c r="AB27" i="8"/>
  <c r="AN9" i="8"/>
  <c r="BL21" i="8"/>
  <c r="DH20" i="8" s="1"/>
  <c r="AM20" i="5"/>
  <c r="BZ130" i="5"/>
  <c r="DV129" i="5" s="1"/>
  <c r="BX56" i="7"/>
  <c r="DB56" i="7" s="1"/>
  <c r="BX174" i="7"/>
  <c r="DB174" i="7" s="1"/>
  <c r="AY9" i="6"/>
  <c r="BK157" i="6" s="1"/>
  <c r="DG156" i="6" s="1"/>
  <c r="AB49" i="6"/>
  <c r="AC49" i="6" s="1"/>
  <c r="BX47" i="5"/>
  <c r="DB47" i="5" s="1"/>
  <c r="CS13" i="4"/>
  <c r="BP17" i="4"/>
  <c r="BW122" i="4"/>
  <c r="BP124" i="4"/>
  <c r="BP53" i="4"/>
  <c r="CS49" i="4"/>
  <c r="Y21" i="4"/>
  <c r="Y23" i="4"/>
  <c r="Y7" i="4"/>
  <c r="Y9" i="4"/>
  <c r="AH8" i="4"/>
  <c r="AT8" i="4" s="1"/>
  <c r="BF138" i="4" s="1"/>
  <c r="CJ138" i="4" s="1"/>
  <c r="AT6" i="4"/>
  <c r="BF129" i="4" s="1"/>
  <c r="CJ129" i="4" s="1"/>
  <c r="AY75" i="10"/>
  <c r="CO74" i="10" s="1"/>
  <c r="AG26" i="10"/>
  <c r="AH22" i="10"/>
  <c r="AI22" i="10" s="1"/>
  <c r="AH13" i="10"/>
  <c r="AI13" i="10" s="1"/>
  <c r="BI74" i="6"/>
  <c r="CM74" i="6" s="1"/>
  <c r="AW20" i="6"/>
  <c r="BI202" i="6" s="1"/>
  <c r="CM202" i="6" s="1"/>
  <c r="BH130" i="4"/>
  <c r="DD129" i="4" s="1"/>
  <c r="AV9" i="4"/>
  <c r="AI15" i="10"/>
  <c r="AH15" i="10"/>
  <c r="AH24" i="10"/>
  <c r="AH17" i="10"/>
  <c r="AI17" i="10" s="1"/>
  <c r="AH33" i="10"/>
  <c r="AI33" i="10" s="1"/>
  <c r="BY147" i="5"/>
  <c r="CU147" i="5" s="1"/>
  <c r="BM14" i="5"/>
  <c r="BJ93" i="6"/>
  <c r="CF93" i="6" s="1"/>
  <c r="AH35" i="10"/>
  <c r="BZ112" i="9"/>
  <c r="DV111" i="9" s="1"/>
  <c r="BN9" i="9"/>
  <c r="AH4" i="10"/>
  <c r="AI4" i="10" s="1"/>
  <c r="BL20" i="9"/>
  <c r="BX156" i="9"/>
  <c r="DB156" i="9" s="1"/>
  <c r="AL10" i="8"/>
  <c r="BJ165" i="8"/>
  <c r="CN165" i="8" s="1"/>
  <c r="BJ29" i="8"/>
  <c r="CN29" i="8" s="1"/>
  <c r="BJ138" i="6"/>
  <c r="CF138" i="6" s="1"/>
  <c r="BI83" i="6"/>
  <c r="CM83" i="6" s="1"/>
  <c r="AW22" i="6"/>
  <c r="BI211" i="6" s="1"/>
  <c r="CM211" i="6" s="1"/>
  <c r="AJ9" i="4"/>
  <c r="BH21" i="4"/>
  <c r="DD20" i="4" s="1"/>
  <c r="BG29" i="4"/>
  <c r="CC29" i="4" s="1"/>
  <c r="AE8" i="10"/>
  <c r="AH26" i="10"/>
  <c r="AI26" i="10" s="1"/>
  <c r="BK147" i="8"/>
  <c r="CG147" i="8" s="1"/>
  <c r="BY120" i="9"/>
  <c r="CU120" i="9" s="1"/>
  <c r="BY111" i="9"/>
  <c r="CU111" i="9" s="1"/>
  <c r="AK10" i="6"/>
  <c r="AK24" i="6"/>
  <c r="AK40" i="6" s="1"/>
  <c r="BI293" i="6" s="1"/>
  <c r="CM293" i="6" s="1"/>
  <c r="AW8" i="6"/>
  <c r="BI156" i="6" s="1"/>
  <c r="CM156" i="6" s="1"/>
  <c r="BI29" i="6"/>
  <c r="CM29" i="6" s="1"/>
  <c r="BK30" i="6"/>
  <c r="DG29" i="6" s="1"/>
  <c r="AM11" i="6"/>
  <c r="BL8" i="9"/>
  <c r="BX111" i="9"/>
  <c r="DB111" i="9" s="1"/>
  <c r="BJ29" i="6"/>
  <c r="CF29" i="6" s="1"/>
  <c r="AM18" i="5"/>
  <c r="BL157" i="8"/>
  <c r="DH156" i="8" s="1"/>
  <c r="AZ9" i="8"/>
  <c r="BK29" i="8"/>
  <c r="CG29" i="8" s="1"/>
  <c r="BY165" i="9"/>
  <c r="CU165" i="9" s="1"/>
  <c r="BY156" i="9"/>
  <c r="CU156" i="9" s="1"/>
  <c r="BZ48" i="5"/>
  <c r="DV47" i="5" s="1"/>
  <c r="BB17" i="5"/>
  <c r="BZ57" i="5" s="1"/>
  <c r="DV56" i="5" s="1"/>
  <c r="BG120" i="4"/>
  <c r="CC120" i="4" s="1"/>
  <c r="AJ22" i="10" l="1"/>
  <c r="BX38" i="5"/>
  <c r="DB38" i="5" s="1"/>
  <c r="AJ24" i="10"/>
  <c r="AJ33" i="10"/>
  <c r="AJ35" i="10"/>
  <c r="AJ26" i="10"/>
  <c r="AJ15" i="10"/>
  <c r="AJ17" i="10"/>
  <c r="AJ31" i="10"/>
  <c r="AJ13" i="10"/>
  <c r="U53" i="10" s="1"/>
  <c r="N27" i="10" s="1"/>
  <c r="AN18" i="5"/>
  <c r="AN20" i="9"/>
  <c r="AN14" i="9"/>
  <c r="AN18" i="9"/>
  <c r="AN16" i="9"/>
  <c r="AN10" i="9"/>
  <c r="AN6" i="9"/>
  <c r="AN8" i="9"/>
  <c r="AN12" i="9"/>
  <c r="AN20" i="5"/>
  <c r="AN14" i="5"/>
  <c r="H56" i="4"/>
  <c r="D8" i="5" s="1"/>
  <c r="BR23" i="5" s="1"/>
  <c r="CD185" i="5" s="1"/>
  <c r="AN16" i="5"/>
  <c r="H55" i="4"/>
  <c r="D7" i="5" s="1"/>
  <c r="BF11" i="5" s="1"/>
  <c r="CD30" i="5" s="1"/>
  <c r="AN10" i="5"/>
  <c r="AN6" i="5"/>
  <c r="AN8" i="5"/>
  <c r="AN12" i="5"/>
  <c r="Z21" i="4"/>
  <c r="AC9" i="8"/>
  <c r="Z19" i="4"/>
  <c r="Z23" i="4"/>
  <c r="Z17" i="4"/>
  <c r="AC27" i="8"/>
  <c r="AC23" i="8"/>
  <c r="AC25" i="8"/>
  <c r="AC19" i="8"/>
  <c r="AC21" i="8"/>
  <c r="AC43" i="6"/>
  <c r="AC47" i="6"/>
  <c r="Z9" i="4"/>
  <c r="AC13" i="8"/>
  <c r="AC7" i="8"/>
  <c r="AC11" i="8"/>
  <c r="AC34" i="6"/>
  <c r="AC10" i="6"/>
  <c r="H57" i="4"/>
  <c r="D9" i="5" s="1"/>
  <c r="DK4" i="5" s="1"/>
  <c r="AC45" i="6"/>
  <c r="AC32" i="6"/>
  <c r="AC36" i="6"/>
  <c r="AC30" i="6"/>
  <c r="AC38" i="6"/>
  <c r="AC8" i="6"/>
  <c r="AC4" i="6"/>
  <c r="AC12" i="6"/>
  <c r="AC6" i="6"/>
  <c r="Z5" i="4"/>
  <c r="Z7" i="4"/>
  <c r="AC5" i="8"/>
  <c r="DK40" i="5"/>
  <c r="BD29" i="5"/>
  <c r="CB103" i="5" s="1"/>
  <c r="CO104" i="5"/>
  <c r="CO95" i="5"/>
  <c r="BF13" i="5"/>
  <c r="CD39" i="5" s="1"/>
  <c r="DK140" i="5"/>
  <c r="BR5" i="5"/>
  <c r="CD121" i="5" s="1"/>
  <c r="I14" i="5"/>
  <c r="BD27" i="5"/>
  <c r="CB94" i="5" s="1"/>
  <c r="BF21" i="5"/>
  <c r="CD66" i="5" s="1"/>
  <c r="DK122" i="5"/>
  <c r="BR11" i="5"/>
  <c r="CD139" i="5" s="1"/>
  <c r="DK67" i="5"/>
  <c r="Z11" i="4"/>
  <c r="BN25" i="9"/>
  <c r="BZ185" i="9" s="1"/>
  <c r="DV184" i="9" s="1"/>
  <c r="BZ175" i="9"/>
  <c r="DV174" i="9" s="1"/>
  <c r="BZ30" i="9"/>
  <c r="DV29" i="9" s="1"/>
  <c r="BX65" i="9"/>
  <c r="DB65" i="9" s="1"/>
  <c r="BZ166" i="9"/>
  <c r="DV165" i="9" s="1"/>
  <c r="BZ121" i="9"/>
  <c r="DV120" i="9" s="1"/>
  <c r="BN11" i="9"/>
  <c r="BZ130" i="9" s="1"/>
  <c r="DV129" i="9" s="1"/>
  <c r="BX165" i="9"/>
  <c r="DB165" i="9" s="1"/>
  <c r="BL22" i="9"/>
  <c r="BX120" i="9"/>
  <c r="DB120" i="9" s="1"/>
  <c r="BL10" i="9"/>
  <c r="BX129" i="9" s="1"/>
  <c r="DB129" i="9" s="1"/>
  <c r="BX74" i="9"/>
  <c r="DB74" i="9" s="1"/>
  <c r="AZ22" i="9"/>
  <c r="BX83" i="9" s="1"/>
  <c r="DB83" i="9" s="1"/>
  <c r="BX138" i="5"/>
  <c r="DB138" i="5" s="1"/>
  <c r="BX184" i="5"/>
  <c r="DB184" i="5" s="1"/>
  <c r="BX156" i="5"/>
  <c r="DB156" i="5" s="1"/>
  <c r="AZ24" i="5"/>
  <c r="BX83" i="5" s="1"/>
  <c r="DB83" i="5" s="1"/>
  <c r="BX147" i="5"/>
  <c r="DB147" i="5" s="1"/>
  <c r="BK221" i="6"/>
  <c r="DG220" i="6" s="1"/>
  <c r="BJ202" i="6"/>
  <c r="CF202" i="6" s="1"/>
  <c r="AM27" i="6"/>
  <c r="BK103" i="6" s="1"/>
  <c r="DG102" i="6" s="1"/>
  <c r="AL38" i="6"/>
  <c r="BJ275" i="6"/>
  <c r="CF275" i="6" s="1"/>
  <c r="BL30" i="8"/>
  <c r="DH29" i="8" s="1"/>
  <c r="AN11" i="8"/>
  <c r="Z4" i="9"/>
  <c r="W4" i="9"/>
  <c r="BL26" i="5"/>
  <c r="BX193" i="5"/>
  <c r="DB193" i="5" s="1"/>
  <c r="BY129" i="5"/>
  <c r="CU129" i="5" s="1"/>
  <c r="BX65" i="7"/>
  <c r="DB65" i="7" s="1"/>
  <c r="AY11" i="6"/>
  <c r="AY13" i="6" s="1"/>
  <c r="AY15" i="6" s="1"/>
  <c r="BK185" i="6" s="1"/>
  <c r="DG184" i="6" s="1"/>
  <c r="BF29" i="4"/>
  <c r="CJ29" i="4" s="1"/>
  <c r="AH10" i="4"/>
  <c r="BF38" i="4" s="1"/>
  <c r="CJ38" i="4" s="1"/>
  <c r="U54" i="10"/>
  <c r="U55" i="10"/>
  <c r="N29" i="10" s="1"/>
  <c r="BK38" i="8"/>
  <c r="CG38" i="8" s="1"/>
  <c r="AM13" i="6"/>
  <c r="AM15" i="6" s="1"/>
  <c r="BK57" i="6" s="1"/>
  <c r="DG56" i="6" s="1"/>
  <c r="BK39" i="6"/>
  <c r="DG38" i="6" s="1"/>
  <c r="BJ102" i="6"/>
  <c r="CF102" i="6" s="1"/>
  <c r="BI93" i="6"/>
  <c r="CM93" i="6" s="1"/>
  <c r="AW24" i="6"/>
  <c r="BI220" i="6" s="1"/>
  <c r="CM220" i="6" s="1"/>
  <c r="BG129" i="4"/>
  <c r="CC129" i="4" s="1"/>
  <c r="BJ38" i="6"/>
  <c r="CF38" i="6" s="1"/>
  <c r="BJ147" i="6"/>
  <c r="CF147" i="6" s="1"/>
  <c r="BL166" i="8"/>
  <c r="DH165" i="8" s="1"/>
  <c r="AZ11" i="8"/>
  <c r="BK230" i="6"/>
  <c r="DG229" i="6" s="1"/>
  <c r="AY29" i="6"/>
  <c r="BJ174" i="8"/>
  <c r="CN174" i="8" s="1"/>
  <c r="AL12" i="8"/>
  <c r="BJ38" i="8"/>
  <c r="CN38" i="8" s="1"/>
  <c r="AJ11" i="4"/>
  <c r="BH30" i="4"/>
  <c r="DD29" i="4" s="1"/>
  <c r="BY156" i="5"/>
  <c r="CU156" i="5" s="1"/>
  <c r="BM16" i="5"/>
  <c r="BY165" i="5" s="1"/>
  <c r="CU165" i="5" s="1"/>
  <c r="BH139" i="4"/>
  <c r="DD138" i="4" s="1"/>
  <c r="AV11" i="4"/>
  <c r="BJ211" i="6"/>
  <c r="CF211" i="6" s="1"/>
  <c r="BK156" i="8"/>
  <c r="CG156" i="8" s="1"/>
  <c r="BG38" i="4"/>
  <c r="CC38" i="4" s="1"/>
  <c r="BI38" i="6"/>
  <c r="CM38" i="6" s="1"/>
  <c r="AW10" i="6"/>
  <c r="BI165" i="6" s="1"/>
  <c r="CM165" i="6" s="1"/>
  <c r="AK12" i="6"/>
  <c r="AK26" i="6"/>
  <c r="AK42" i="6" s="1"/>
  <c r="BI302" i="6" s="1"/>
  <c r="CM302" i="6" s="1"/>
  <c r="AH8" i="10"/>
  <c r="AI8" i="10" s="1"/>
  <c r="AJ6" i="10" s="1"/>
  <c r="BB121" i="10" l="1"/>
  <c r="L37" i="10"/>
  <c r="BB112" i="10"/>
  <c r="L35" i="10"/>
  <c r="U57" i="10"/>
  <c r="N31" i="10" s="1"/>
  <c r="U56" i="10"/>
  <c r="L33" i="10" s="1"/>
  <c r="U52" i="10"/>
  <c r="L29" i="10" s="1"/>
  <c r="AJ8" i="10"/>
  <c r="AJ4" i="10"/>
  <c r="DK104" i="5"/>
  <c r="BR3" i="5"/>
  <c r="CD112" i="5" s="1"/>
  <c r="DK204" i="5"/>
  <c r="DK22" i="5"/>
  <c r="BF25" i="5"/>
  <c r="CD84" i="5" s="1"/>
  <c r="DK85" i="5"/>
  <c r="DK113" i="5"/>
  <c r="BF29" i="5"/>
  <c r="CD103" i="5" s="1"/>
  <c r="BF9" i="5"/>
  <c r="CD21" i="5" s="1"/>
  <c r="BR27" i="5"/>
  <c r="CD203" i="5" s="1"/>
  <c r="I18" i="5"/>
  <c r="AC4" i="5" s="1"/>
  <c r="DK186" i="5"/>
  <c r="DK13" i="5"/>
  <c r="BF5" i="5"/>
  <c r="CD12" i="5" s="1"/>
  <c r="BR25" i="5"/>
  <c r="CD194" i="5" s="1"/>
  <c r="DK31" i="5"/>
  <c r="BR9" i="5"/>
  <c r="CD130" i="5" s="1"/>
  <c r="DK195" i="5"/>
  <c r="CO213" i="5"/>
  <c r="BP29" i="5"/>
  <c r="CB212" i="5" s="1"/>
  <c r="CO204" i="5"/>
  <c r="I16" i="5"/>
  <c r="Z4" i="5" s="1"/>
  <c r="DK131" i="5"/>
  <c r="BP27" i="5"/>
  <c r="CB203" i="5" s="1"/>
  <c r="H47" i="8"/>
  <c r="D4" i="9" s="1"/>
  <c r="H52" i="4"/>
  <c r="D4" i="5" s="1"/>
  <c r="H46" i="8"/>
  <c r="D3" i="9" s="1"/>
  <c r="H53" i="4"/>
  <c r="D5" i="5" s="1"/>
  <c r="H48" i="8"/>
  <c r="H59" i="6"/>
  <c r="H58" i="6"/>
  <c r="BF27" i="7" s="1"/>
  <c r="CD103" i="7" s="1"/>
  <c r="H51" i="4"/>
  <c r="D3" i="5" s="1"/>
  <c r="H45" i="8"/>
  <c r="H54" i="6"/>
  <c r="D4" i="7" s="1"/>
  <c r="BF13" i="7" s="1"/>
  <c r="CD48" i="7" s="1"/>
  <c r="DK76" i="5"/>
  <c r="BR13" i="5"/>
  <c r="CD148" i="5" s="1"/>
  <c r="DK149" i="5"/>
  <c r="BR29" i="5"/>
  <c r="CD212" i="5" s="1"/>
  <c r="I20" i="5"/>
  <c r="AF4" i="5" s="1"/>
  <c r="BR21" i="5"/>
  <c r="CD175" i="5" s="1"/>
  <c r="DK95" i="5"/>
  <c r="BF23" i="5"/>
  <c r="CD75" i="5" s="1"/>
  <c r="DK213" i="5"/>
  <c r="BF27" i="5"/>
  <c r="CD94" i="5" s="1"/>
  <c r="BF3" i="5"/>
  <c r="CD3" i="5" s="1"/>
  <c r="DK176" i="5"/>
  <c r="H56" i="6"/>
  <c r="D6" i="7" s="1"/>
  <c r="BR7" i="7" s="1"/>
  <c r="CD130" i="7" s="1"/>
  <c r="H55" i="6"/>
  <c r="D5" i="7" s="1"/>
  <c r="BR13" i="7" s="1"/>
  <c r="CD157" i="7" s="1"/>
  <c r="H52" i="6"/>
  <c r="D2" i="7" s="1"/>
  <c r="H57" i="6"/>
  <c r="D7" i="7" s="1"/>
  <c r="H53" i="6"/>
  <c r="D3" i="7" s="1"/>
  <c r="BP3" i="7" s="1"/>
  <c r="CB112" i="7" s="1"/>
  <c r="H50" i="4"/>
  <c r="D2" i="5" s="1"/>
  <c r="W4" i="5"/>
  <c r="BL24" i="9"/>
  <c r="BX184" i="9" s="1"/>
  <c r="DB184" i="9" s="1"/>
  <c r="BX174" i="9"/>
  <c r="DB174" i="9" s="1"/>
  <c r="I10" i="9"/>
  <c r="Q4" i="9" s="1"/>
  <c r="AZ26" i="5"/>
  <c r="AZ28" i="5" s="1"/>
  <c r="BX102" i="5" s="1"/>
  <c r="DB102" i="5" s="1"/>
  <c r="BK166" i="6"/>
  <c r="DG165" i="6" s="1"/>
  <c r="AM29" i="6"/>
  <c r="AM31" i="6" s="1"/>
  <c r="BK121" i="6" s="1"/>
  <c r="DG120" i="6" s="1"/>
  <c r="D2" i="9"/>
  <c r="AL40" i="6"/>
  <c r="BJ284" i="6"/>
  <c r="CF284" i="6" s="1"/>
  <c r="BL39" i="8"/>
  <c r="DH38" i="8" s="1"/>
  <c r="AN13" i="8"/>
  <c r="BL28" i="5"/>
  <c r="BX211" i="5" s="1"/>
  <c r="DB211" i="5" s="1"/>
  <c r="BX202" i="5"/>
  <c r="DB202" i="5" s="1"/>
  <c r="AT10" i="4"/>
  <c r="BF147" i="4" s="1"/>
  <c r="CJ147" i="4" s="1"/>
  <c r="AH12" i="4"/>
  <c r="AT12" i="4" s="1"/>
  <c r="BF156" i="4" s="1"/>
  <c r="CJ156" i="4" s="1"/>
  <c r="L31" i="10"/>
  <c r="BI102" i="6"/>
  <c r="CM102" i="6" s="1"/>
  <c r="AW26" i="6"/>
  <c r="BI229" i="6" s="1"/>
  <c r="CM229" i="6" s="1"/>
  <c r="BK175" i="6"/>
  <c r="DG174" i="6" s="1"/>
  <c r="BJ47" i="6"/>
  <c r="CF47" i="6" s="1"/>
  <c r="BJ111" i="6"/>
  <c r="CF111" i="6" s="1"/>
  <c r="BK47" i="8"/>
  <c r="CG47" i="8" s="1"/>
  <c r="U50" i="10"/>
  <c r="BG47" i="4"/>
  <c r="CC47" i="4" s="1"/>
  <c r="BH148" i="4"/>
  <c r="DD147" i="4" s="1"/>
  <c r="AV13" i="4"/>
  <c r="BK239" i="6"/>
  <c r="DG238" i="6" s="1"/>
  <c r="AY31" i="6"/>
  <c r="AY33" i="6" s="1"/>
  <c r="BK257" i="6" s="1"/>
  <c r="DG256" i="6" s="1"/>
  <c r="BK165" i="8"/>
  <c r="CG165" i="8" s="1"/>
  <c r="BJ47" i="8"/>
  <c r="CN47" i="8" s="1"/>
  <c r="BJ184" i="8"/>
  <c r="CN184" i="8" s="1"/>
  <c r="AL14" i="8"/>
  <c r="BJ156" i="6"/>
  <c r="CF156" i="6" s="1"/>
  <c r="BG138" i="4"/>
  <c r="CC138" i="4" s="1"/>
  <c r="BJ220" i="6"/>
  <c r="CF220" i="6" s="1"/>
  <c r="BK48" i="6"/>
  <c r="DG47" i="6" s="1"/>
  <c r="BI47" i="6"/>
  <c r="CM47" i="6" s="1"/>
  <c r="AW12" i="6"/>
  <c r="BI174" i="6" s="1"/>
  <c r="CM174" i="6" s="1"/>
  <c r="AK28" i="6"/>
  <c r="AK44" i="6" s="1"/>
  <c r="BI311" i="6" s="1"/>
  <c r="CM311" i="6" s="1"/>
  <c r="BH39" i="4"/>
  <c r="DD38" i="4" s="1"/>
  <c r="AJ13" i="4"/>
  <c r="BL175" i="8"/>
  <c r="DH174" i="8" s="1"/>
  <c r="AZ13" i="8"/>
  <c r="AZ121" i="10" l="1"/>
  <c r="L41" i="10"/>
  <c r="BX93" i="5"/>
  <c r="DB93" i="5" s="1"/>
  <c r="CO49" i="9"/>
  <c r="BD15" i="9"/>
  <c r="CB48" i="9" s="1"/>
  <c r="BD21" i="9"/>
  <c r="CB75" i="9" s="1"/>
  <c r="CO104" i="9"/>
  <c r="CO22" i="9"/>
  <c r="CO76" i="9"/>
  <c r="BD23" i="9"/>
  <c r="CB84" i="9" s="1"/>
  <c r="BD7" i="9"/>
  <c r="CB21" i="9" s="1"/>
  <c r="CO85" i="9"/>
  <c r="BP5" i="9"/>
  <c r="CB103" i="9" s="1"/>
  <c r="CO186" i="9"/>
  <c r="AZ139" i="10"/>
  <c r="N41" i="10"/>
  <c r="BB130" i="10"/>
  <c r="N35" i="10"/>
  <c r="CO167" i="9"/>
  <c r="BP7" i="9"/>
  <c r="CB112" i="9" s="1"/>
  <c r="CO113" i="9"/>
  <c r="BP15" i="9"/>
  <c r="CB139" i="9" s="1"/>
  <c r="CO140" i="9"/>
  <c r="BP21" i="9"/>
  <c r="CB166" i="9" s="1"/>
  <c r="CO58" i="9"/>
  <c r="BD17" i="9"/>
  <c r="CB57" i="9" s="1"/>
  <c r="AZ148" i="10"/>
  <c r="L45" i="10"/>
  <c r="DK49" i="9"/>
  <c r="CO176" i="9"/>
  <c r="CO67" i="9"/>
  <c r="CO122" i="9"/>
  <c r="BF17" i="9"/>
  <c r="CD57" i="9" s="1"/>
  <c r="CO131" i="9"/>
  <c r="BF15" i="9"/>
  <c r="CD48" i="9" s="1"/>
  <c r="BP9" i="9"/>
  <c r="CB121" i="9" s="1"/>
  <c r="BD19" i="9"/>
  <c r="CB66" i="9" s="1"/>
  <c r="DK58" i="9"/>
  <c r="BP23" i="9"/>
  <c r="CB175" i="9" s="1"/>
  <c r="BP11" i="9"/>
  <c r="CB130" i="9" s="1"/>
  <c r="AZ157" i="10"/>
  <c r="N43" i="10"/>
  <c r="AZ130" i="10"/>
  <c r="N39" i="10"/>
  <c r="U51" i="10"/>
  <c r="N33" i="10" s="1"/>
  <c r="I18" i="7"/>
  <c r="AC4" i="7" s="1"/>
  <c r="D5" i="9"/>
  <c r="BP25" i="9"/>
  <c r="CB185" i="9" s="1"/>
  <c r="I18" i="9"/>
  <c r="AC4" i="9" s="1"/>
  <c r="DK113" i="7"/>
  <c r="BF5" i="7"/>
  <c r="CD12" i="7" s="1"/>
  <c r="BR25" i="7"/>
  <c r="CD203" i="7" s="1"/>
  <c r="DK13" i="7"/>
  <c r="DK186" i="7"/>
  <c r="DK204" i="7"/>
  <c r="DK104" i="7"/>
  <c r="BF23" i="7"/>
  <c r="CD84" i="7" s="1"/>
  <c r="DK85" i="7"/>
  <c r="BR3" i="7"/>
  <c r="CD112" i="7" s="1"/>
  <c r="BR21" i="7"/>
  <c r="CD185" i="7" s="1"/>
  <c r="BD23" i="7"/>
  <c r="CB84" i="7" s="1"/>
  <c r="BR11" i="7"/>
  <c r="CD148" i="7" s="1"/>
  <c r="BD17" i="7"/>
  <c r="CB57" i="7" s="1"/>
  <c r="DK49" i="7"/>
  <c r="I10" i="7"/>
  <c r="Q4" i="7" s="1"/>
  <c r="CO58" i="7"/>
  <c r="CO76" i="7"/>
  <c r="BD19" i="7"/>
  <c r="CB66" i="7" s="1"/>
  <c r="CO85" i="7"/>
  <c r="CO67" i="7"/>
  <c r="DK149" i="7"/>
  <c r="BD21" i="7"/>
  <c r="CB75" i="7" s="1"/>
  <c r="CO104" i="7"/>
  <c r="BF19" i="7"/>
  <c r="CD66" i="7" s="1"/>
  <c r="I14" i="7"/>
  <c r="W4" i="7" s="1"/>
  <c r="DK31" i="7"/>
  <c r="DK67" i="7"/>
  <c r="DK167" i="7"/>
  <c r="BF9" i="7"/>
  <c r="CD30" i="7" s="1"/>
  <c r="BD25" i="7"/>
  <c r="CB94" i="7" s="1"/>
  <c r="BD27" i="7"/>
  <c r="CB103" i="7" s="1"/>
  <c r="BR17" i="7"/>
  <c r="CD166" i="7" s="1"/>
  <c r="DK131" i="7"/>
  <c r="CO95" i="7"/>
  <c r="CO167" i="7"/>
  <c r="BP17" i="7"/>
  <c r="CB166" i="7" s="1"/>
  <c r="I12" i="7"/>
  <c r="T4" i="7" s="1"/>
  <c r="CO186" i="7"/>
  <c r="BF11" i="7"/>
  <c r="CD39" i="7" s="1"/>
  <c r="BP19" i="7"/>
  <c r="CB175" i="7" s="1"/>
  <c r="CO195" i="7"/>
  <c r="CO176" i="7"/>
  <c r="BP21" i="7"/>
  <c r="CB185" i="7" s="1"/>
  <c r="DK158" i="7"/>
  <c r="DK40" i="7"/>
  <c r="BP23" i="7"/>
  <c r="CB194" i="7" s="1"/>
  <c r="CO158" i="7"/>
  <c r="I8" i="7"/>
  <c r="N4" i="7" s="1"/>
  <c r="BP9" i="7"/>
  <c r="CB139" i="7" s="1"/>
  <c r="CO149" i="7"/>
  <c r="CO122" i="7"/>
  <c r="CO113" i="7"/>
  <c r="BP7" i="7"/>
  <c r="CB130" i="7" s="1"/>
  <c r="BP11" i="7"/>
  <c r="CB148" i="7" s="1"/>
  <c r="BP13" i="7"/>
  <c r="CB157" i="7" s="1"/>
  <c r="CO140" i="7"/>
  <c r="BP5" i="7"/>
  <c r="CB121" i="7" s="1"/>
  <c r="CO131" i="7"/>
  <c r="I20" i="9"/>
  <c r="AF4" i="9" s="1"/>
  <c r="CO4" i="7"/>
  <c r="BD5" i="7"/>
  <c r="CB12" i="7" s="1"/>
  <c r="BD3" i="7"/>
  <c r="CB3" i="7" s="1"/>
  <c r="CO31" i="7"/>
  <c r="BD7" i="7"/>
  <c r="CB21" i="7" s="1"/>
  <c r="BD13" i="7"/>
  <c r="CB48" i="7" s="1"/>
  <c r="I6" i="7"/>
  <c r="K4" i="7" s="1"/>
  <c r="CO49" i="7"/>
  <c r="BD9" i="7"/>
  <c r="CB30" i="7" s="1"/>
  <c r="CO13" i="7"/>
  <c r="CO40" i="7"/>
  <c r="CO22" i="7"/>
  <c r="BD11" i="7"/>
  <c r="CB39" i="7" s="1"/>
  <c r="CO22" i="5"/>
  <c r="BD3" i="5"/>
  <c r="CB3" i="5" s="1"/>
  <c r="CO4" i="5"/>
  <c r="BD13" i="5"/>
  <c r="CB39" i="5" s="1"/>
  <c r="I6" i="5"/>
  <c r="K4" i="5" s="1"/>
  <c r="BD15" i="5"/>
  <c r="CB48" i="5" s="1"/>
  <c r="CO49" i="5"/>
  <c r="BD9" i="5"/>
  <c r="CB21" i="5" s="1"/>
  <c r="BD17" i="5"/>
  <c r="CB57" i="5" s="1"/>
  <c r="CO31" i="5"/>
  <c r="CO40" i="5"/>
  <c r="BD11" i="5"/>
  <c r="CB30" i="5" s="1"/>
  <c r="CO58" i="5"/>
  <c r="BP11" i="5"/>
  <c r="CB139" i="5" s="1"/>
  <c r="I8" i="5"/>
  <c r="N4" i="5" s="1"/>
  <c r="BP15" i="5"/>
  <c r="CB157" i="5" s="1"/>
  <c r="BP9" i="5"/>
  <c r="CB130" i="5" s="1"/>
  <c r="BP17" i="5"/>
  <c r="CB166" i="5" s="1"/>
  <c r="CO167" i="5"/>
  <c r="CO113" i="5"/>
  <c r="CO158" i="5"/>
  <c r="BP3" i="5"/>
  <c r="CB112" i="5" s="1"/>
  <c r="CO131" i="5"/>
  <c r="BP13" i="5"/>
  <c r="CB148" i="5" s="1"/>
  <c r="CO149" i="5"/>
  <c r="CO140" i="5"/>
  <c r="CO176" i="5"/>
  <c r="BP21" i="5"/>
  <c r="CB175" i="5" s="1"/>
  <c r="BR17" i="5"/>
  <c r="CD166" i="5" s="1"/>
  <c r="BP5" i="5"/>
  <c r="CB121" i="5" s="1"/>
  <c r="BF15" i="5"/>
  <c r="CD48" i="5" s="1"/>
  <c r="BP25" i="5"/>
  <c r="CB194" i="5" s="1"/>
  <c r="CO195" i="5"/>
  <c r="I12" i="5"/>
  <c r="T4" i="5" s="1"/>
  <c r="BP23" i="5"/>
  <c r="CB185" i="5" s="1"/>
  <c r="DK49" i="5"/>
  <c r="CO186" i="5"/>
  <c r="DK167" i="5"/>
  <c r="CO122" i="5"/>
  <c r="BD25" i="5"/>
  <c r="CB84" i="5" s="1"/>
  <c r="CO67" i="5"/>
  <c r="DK158" i="5"/>
  <c r="BD23" i="5"/>
  <c r="CB75" i="5" s="1"/>
  <c r="BD21" i="5"/>
  <c r="CB66" i="5" s="1"/>
  <c r="BD5" i="5"/>
  <c r="CB12" i="5" s="1"/>
  <c r="CO76" i="5"/>
  <c r="CO13" i="5"/>
  <c r="CO85" i="5"/>
  <c r="BF17" i="5"/>
  <c r="CD57" i="5" s="1"/>
  <c r="DK58" i="5"/>
  <c r="BR15" i="5"/>
  <c r="CD157" i="5" s="1"/>
  <c r="I10" i="5"/>
  <c r="Q4" i="5" s="1"/>
  <c r="BR27" i="7"/>
  <c r="CD212" i="7" s="1"/>
  <c r="DK4" i="7"/>
  <c r="BR9" i="7"/>
  <c r="CD139" i="7" s="1"/>
  <c r="I20" i="7"/>
  <c r="AF4" i="7" s="1"/>
  <c r="DK95" i="7"/>
  <c r="DK140" i="7"/>
  <c r="BF21" i="7"/>
  <c r="CD75" i="7" s="1"/>
  <c r="DK76" i="7"/>
  <c r="BR19" i="7"/>
  <c r="CD175" i="7" s="1"/>
  <c r="BF25" i="7"/>
  <c r="CD94" i="7" s="1"/>
  <c r="DK176" i="7"/>
  <c r="DK213" i="7"/>
  <c r="BF3" i="7"/>
  <c r="CD3" i="7" s="1"/>
  <c r="CO204" i="7"/>
  <c r="BP27" i="7"/>
  <c r="CB212" i="7" s="1"/>
  <c r="CO213" i="7"/>
  <c r="BP25" i="7"/>
  <c r="CB203" i="7" s="1"/>
  <c r="DK58" i="7"/>
  <c r="BF7" i="7"/>
  <c r="CD21" i="7" s="1"/>
  <c r="DK195" i="7"/>
  <c r="BR23" i="7"/>
  <c r="CD194" i="7" s="1"/>
  <c r="I16" i="7"/>
  <c r="Z4" i="7" s="1"/>
  <c r="DK122" i="7"/>
  <c r="DK22" i="7"/>
  <c r="BF17" i="7"/>
  <c r="CD57" i="7" s="1"/>
  <c r="BR5" i="7"/>
  <c r="CD121" i="7" s="1"/>
  <c r="I8" i="9"/>
  <c r="N4" i="9" s="1"/>
  <c r="I6" i="9"/>
  <c r="K4" i="9" s="1"/>
  <c r="BK112" i="6"/>
  <c r="DG111" i="6" s="1"/>
  <c r="AL42" i="6"/>
  <c r="BJ293" i="6"/>
  <c r="CF293" i="6" s="1"/>
  <c r="AN15" i="8"/>
  <c r="BL48" i="8"/>
  <c r="DH47" i="8" s="1"/>
  <c r="AH14" i="4"/>
  <c r="AT14" i="4" s="1"/>
  <c r="BF165" i="4" s="1"/>
  <c r="CJ165" i="4" s="1"/>
  <c r="BF47" i="4"/>
  <c r="CJ47" i="4" s="1"/>
  <c r="L27" i="10"/>
  <c r="BL185" i="8"/>
  <c r="DH184" i="8" s="1"/>
  <c r="AZ15" i="8"/>
  <c r="BG56" i="4"/>
  <c r="CC56" i="4" s="1"/>
  <c r="BJ229" i="6"/>
  <c r="CF229" i="6" s="1"/>
  <c r="AL16" i="8"/>
  <c r="BJ56" i="8"/>
  <c r="CN56" i="8" s="1"/>
  <c r="BJ193" i="8"/>
  <c r="CN193" i="8" s="1"/>
  <c r="BK174" i="8"/>
  <c r="CG174" i="8" s="1"/>
  <c r="BG147" i="4"/>
  <c r="CC147" i="4" s="1"/>
  <c r="BK248" i="6"/>
  <c r="DG247" i="6" s="1"/>
  <c r="BI111" i="6"/>
  <c r="CM111" i="6" s="1"/>
  <c r="AW28" i="6"/>
  <c r="BI238" i="6" s="1"/>
  <c r="CM238" i="6" s="1"/>
  <c r="BK56" i="8"/>
  <c r="CG56" i="8" s="1"/>
  <c r="BJ165" i="6"/>
  <c r="CF165" i="6" s="1"/>
  <c r="BH157" i="4"/>
  <c r="DD156" i="4" s="1"/>
  <c r="AV15" i="4"/>
  <c r="BH48" i="4"/>
  <c r="DD47" i="4" s="1"/>
  <c r="AJ15" i="4"/>
  <c r="I12" i="9" l="1"/>
  <c r="T4" i="9" s="1"/>
  <c r="BP17" i="9"/>
  <c r="CB148" i="9" s="1"/>
  <c r="DK22" i="9"/>
  <c r="BD11" i="9"/>
  <c r="CB39" i="9" s="1"/>
  <c r="CO149" i="9"/>
  <c r="BP3" i="9"/>
  <c r="CB94" i="9" s="1"/>
  <c r="BF7" i="9"/>
  <c r="CD21" i="9" s="1"/>
  <c r="BD9" i="9"/>
  <c r="CB30" i="9" s="1"/>
  <c r="CO40" i="9"/>
  <c r="CO31" i="9"/>
  <c r="CO95" i="9"/>
  <c r="BR25" i="9"/>
  <c r="CD185" i="9" s="1"/>
  <c r="DK186" i="9"/>
  <c r="BB139" i="10"/>
  <c r="N37" i="10"/>
  <c r="BB175" i="10"/>
  <c r="N49" i="10"/>
  <c r="BB166" i="10"/>
  <c r="L47" i="10"/>
  <c r="AZ194" i="10"/>
  <c r="U45" i="10"/>
  <c r="AZ112" i="10"/>
  <c r="L39" i="10"/>
  <c r="BB185" i="10"/>
  <c r="U47" i="10"/>
  <c r="BB148" i="10"/>
  <c r="L43" i="10"/>
  <c r="AZ175" i="10"/>
  <c r="N47" i="10"/>
  <c r="AL44" i="6"/>
  <c r="BJ302" i="6"/>
  <c r="CF302" i="6" s="1"/>
  <c r="AN17" i="8"/>
  <c r="BL57" i="8"/>
  <c r="DH56" i="8" s="1"/>
  <c r="BF56" i="4"/>
  <c r="CJ56" i="4" s="1"/>
  <c r="AH16" i="4"/>
  <c r="BF65" i="4" s="1"/>
  <c r="CJ65" i="4" s="1"/>
  <c r="BH166" i="4"/>
  <c r="DD165" i="4" s="1"/>
  <c r="AV17" i="4"/>
  <c r="BG65" i="4"/>
  <c r="CC65" i="4" s="1"/>
  <c r="BL194" i="8"/>
  <c r="DH193" i="8" s="1"/>
  <c r="AZ17" i="8"/>
  <c r="BI247" i="6"/>
  <c r="CM247" i="6" s="1"/>
  <c r="BJ174" i="6"/>
  <c r="CF174" i="6" s="1"/>
  <c r="BK184" i="8"/>
  <c r="CG184" i="8" s="1"/>
  <c r="BJ238" i="6"/>
  <c r="CF238" i="6" s="1"/>
  <c r="AL18" i="8"/>
  <c r="BJ202" i="8"/>
  <c r="CN202" i="8" s="1"/>
  <c r="BJ65" i="8"/>
  <c r="CN65" i="8" s="1"/>
  <c r="BG156" i="4"/>
  <c r="CC156" i="4" s="1"/>
  <c r="BK65" i="8"/>
  <c r="CG65" i="8" s="1"/>
  <c r="AJ17" i="4"/>
  <c r="BH57" i="4"/>
  <c r="DD56" i="4" s="1"/>
  <c r="BB203" i="10" l="1"/>
  <c r="U42" i="10"/>
  <c r="BB157" i="10"/>
  <c r="N45" i="10"/>
  <c r="AZ166" i="10"/>
  <c r="L49" i="10"/>
  <c r="AZ185" i="10"/>
  <c r="U46" i="10"/>
  <c r="AZ203" i="10"/>
  <c r="U43" i="10"/>
  <c r="BB212" i="10"/>
  <c r="U40" i="10"/>
  <c r="AH18" i="4"/>
  <c r="AH20" i="4" s="1"/>
  <c r="AL46" i="6"/>
  <c r="BJ320" i="6" s="1"/>
  <c r="CF320" i="6" s="1"/>
  <c r="BJ311" i="6"/>
  <c r="CF311" i="6" s="1"/>
  <c r="AN19" i="8"/>
  <c r="BL66" i="8"/>
  <c r="DH65" i="8" s="1"/>
  <c r="AT16" i="4"/>
  <c r="BF174" i="4" s="1"/>
  <c r="CJ174" i="4" s="1"/>
  <c r="BK74" i="8"/>
  <c r="CG74" i="8" s="1"/>
  <c r="BG165" i="4"/>
  <c r="CC165" i="4" s="1"/>
  <c r="BG74" i="4"/>
  <c r="CC74" i="4" s="1"/>
  <c r="I38" i="10"/>
  <c r="AW165" i="10" s="1"/>
  <c r="BU165" i="10" s="1"/>
  <c r="BH175" i="4"/>
  <c r="DD174" i="4" s="1"/>
  <c r="AV19" i="4"/>
  <c r="AJ19" i="4"/>
  <c r="BH66" i="4"/>
  <c r="DD65" i="4" s="1"/>
  <c r="BJ74" i="8"/>
  <c r="CN74" i="8" s="1"/>
  <c r="AL20" i="8"/>
  <c r="BJ211" i="8"/>
  <c r="CN211" i="8" s="1"/>
  <c r="BK193" i="8"/>
  <c r="CG193" i="8" s="1"/>
  <c r="BJ247" i="6"/>
  <c r="CF247" i="6" s="1"/>
  <c r="BL203" i="8"/>
  <c r="DH202" i="8" s="1"/>
  <c r="AZ19" i="8"/>
  <c r="BB194" i="10" l="1"/>
  <c r="U44" i="10"/>
  <c r="AZ212" i="10"/>
  <c r="U41" i="10"/>
  <c r="BF74" i="4"/>
  <c r="CJ74" i="4" s="1"/>
  <c r="AT18" i="4"/>
  <c r="BF184" i="4" s="1"/>
  <c r="CJ184" i="4" s="1"/>
  <c r="AN21" i="8"/>
  <c r="BL75" i="8"/>
  <c r="DH74" i="8" s="1"/>
  <c r="BJ83" i="8"/>
  <c r="CN83" i="8" s="1"/>
  <c r="BJ220" i="8"/>
  <c r="CN220" i="8" s="1"/>
  <c r="AL22" i="8"/>
  <c r="BK83" i="8"/>
  <c r="CG83" i="8" s="1"/>
  <c r="BG174" i="4"/>
  <c r="CC174" i="4" s="1"/>
  <c r="BH75" i="4"/>
  <c r="DD74" i="4" s="1"/>
  <c r="AJ21" i="4"/>
  <c r="BK202" i="8"/>
  <c r="CG202" i="8" s="1"/>
  <c r="BG83" i="4"/>
  <c r="CC83" i="4" s="1"/>
  <c r="BL212" i="8"/>
  <c r="DH211" i="8" s="1"/>
  <c r="AZ21" i="8"/>
  <c r="BF83" i="4"/>
  <c r="CJ83" i="4" s="1"/>
  <c r="AH22" i="4"/>
  <c r="AT20" i="4"/>
  <c r="BF193" i="4" s="1"/>
  <c r="CJ193" i="4" s="1"/>
  <c r="BH185" i="4"/>
  <c r="DD184" i="4" s="1"/>
  <c r="AV21" i="4"/>
  <c r="AN23" i="8" l="1"/>
  <c r="BL84" i="8"/>
  <c r="DH83" i="8" s="1"/>
  <c r="BG93" i="4"/>
  <c r="CC93" i="4" s="1"/>
  <c r="BH84" i="4"/>
  <c r="DD83" i="4" s="1"/>
  <c r="AJ23" i="4"/>
  <c r="BL221" i="8"/>
  <c r="DH220" i="8" s="1"/>
  <c r="AZ23" i="8"/>
  <c r="BK93" i="8"/>
  <c r="CG93" i="8" s="1"/>
  <c r="BH194" i="4"/>
  <c r="DD193" i="4" s="1"/>
  <c r="AV23" i="4"/>
  <c r="BG184" i="4"/>
  <c r="CC184" i="4" s="1"/>
  <c r="BK211" i="8"/>
  <c r="CG211" i="8" s="1"/>
  <c r="BF93" i="4"/>
  <c r="CJ93" i="4" s="1"/>
  <c r="AH24" i="4"/>
  <c r="AT22" i="4"/>
  <c r="BF202" i="4" s="1"/>
  <c r="CJ202" i="4" s="1"/>
  <c r="BJ93" i="8"/>
  <c r="CN93" i="8" s="1"/>
  <c r="BJ229" i="8"/>
  <c r="CN229" i="8" s="1"/>
  <c r="AL24" i="8"/>
  <c r="AN25" i="8" l="1"/>
  <c r="BL94" i="8"/>
  <c r="DH93" i="8" s="1"/>
  <c r="BG193" i="4"/>
  <c r="CC193" i="4" s="1"/>
  <c r="BL230" i="8"/>
  <c r="DH229" i="8" s="1"/>
  <c r="AZ25" i="8"/>
  <c r="BK220" i="8"/>
  <c r="CG220" i="8" s="1"/>
  <c r="BG102" i="4"/>
  <c r="CC102" i="4" s="1"/>
  <c r="BK102" i="8"/>
  <c r="CG102" i="8" s="1"/>
  <c r="BF102" i="4"/>
  <c r="CJ102" i="4" s="1"/>
  <c r="AT24" i="4"/>
  <c r="BF211" i="4" s="1"/>
  <c r="CJ211" i="4" s="1"/>
  <c r="BH94" i="4"/>
  <c r="DD93" i="4" s="1"/>
  <c r="AJ25" i="4"/>
  <c r="BH203" i="4"/>
  <c r="DD202" i="4" s="1"/>
  <c r="AV25" i="4"/>
  <c r="BJ102" i="8"/>
  <c r="CN102" i="8" s="1"/>
  <c r="BJ238" i="8"/>
  <c r="CN238" i="8" s="1"/>
  <c r="AL26" i="8"/>
  <c r="AN27" i="8" l="1"/>
  <c r="BL103" i="8"/>
  <c r="DH102" i="8" s="1"/>
  <c r="BJ111" i="8"/>
  <c r="CN111" i="8" s="1"/>
  <c r="BJ247" i="8"/>
  <c r="CN247" i="8" s="1"/>
  <c r="AL28" i="8"/>
  <c r="AL30" i="8" s="1"/>
  <c r="BJ129" i="8" s="1"/>
  <c r="CN129" i="8" s="1"/>
  <c r="BK111" i="8"/>
  <c r="CG111" i="8" s="1"/>
  <c r="BK120" i="8"/>
  <c r="CG120" i="8" s="1"/>
  <c r="BK229" i="8"/>
  <c r="CG229" i="8" s="1"/>
  <c r="BG202" i="4"/>
  <c r="CC202" i="4" s="1"/>
  <c r="BH212" i="4"/>
  <c r="DD211" i="4" s="1"/>
  <c r="BL239" i="8"/>
  <c r="DH238" i="8" s="1"/>
  <c r="AZ27" i="8"/>
  <c r="BH103" i="4"/>
  <c r="DD102" i="4" s="1"/>
  <c r="AN29" i="8" l="1"/>
  <c r="BL112" i="8"/>
  <c r="DH111" i="8" s="1"/>
  <c r="BK238" i="8"/>
  <c r="CG238" i="8" s="1"/>
  <c r="BJ120" i="8"/>
  <c r="CN120" i="8" s="1"/>
  <c r="BJ256" i="8"/>
  <c r="CN256" i="8" s="1"/>
  <c r="BL248" i="8"/>
  <c r="DH247" i="8" s="1"/>
  <c r="AZ29" i="8"/>
  <c r="BG211" i="4"/>
  <c r="CC211" i="4" s="1"/>
  <c r="BL121" i="8" l="1"/>
  <c r="DH120" i="8" s="1"/>
  <c r="AN31" i="8"/>
  <c r="BL130" i="8" s="1"/>
  <c r="DH129" i="8" s="1"/>
  <c r="BL257" i="8"/>
  <c r="DH256" i="8" s="1"/>
  <c r="AZ31" i="8"/>
  <c r="BL266" i="8" s="1"/>
  <c r="DH265" i="8" s="1"/>
  <c r="BK247" i="8"/>
  <c r="CG247" i="8" s="1"/>
  <c r="BK256" i="8"/>
  <c r="CG256" i="8" s="1"/>
</calcChain>
</file>

<file path=xl/sharedStrings.xml><?xml version="1.0" encoding="utf-8"?>
<sst xmlns="http://schemas.openxmlformats.org/spreadsheetml/2006/main" count="4470" uniqueCount="140">
  <si>
    <t>pořadí zápasů na HŘIŠTI 1</t>
  </si>
  <si>
    <t>pořadí zápasů na HŘIŠTI 2</t>
  </si>
  <si>
    <t>A</t>
  </si>
  <si>
    <t>skóre</t>
  </si>
  <si>
    <t>PODÍL</t>
  </si>
  <si>
    <t>body</t>
  </si>
  <si>
    <t>pořadí</t>
  </si>
  <si>
    <t>1. KOLO</t>
  </si>
  <si>
    <t>HŘIŠTĚ</t>
  </si>
  <si>
    <t>skupina</t>
  </si>
  <si>
    <t>:</t>
  </si>
  <si>
    <t>. zápas</t>
  </si>
  <si>
    <t>v</t>
  </si>
  <si>
    <t>Hřiště č.</t>
  </si>
  <si>
    <t>zápas</t>
  </si>
  <si>
    <t>2. KOLO</t>
  </si>
  <si>
    <t>tým č.</t>
  </si>
  <si>
    <t>-</t>
  </si>
  <si>
    <t>Kmochova "A"</t>
  </si>
  <si>
    <t>Mnichovická "A"</t>
  </si>
  <si>
    <t>3. KOLO</t>
  </si>
  <si>
    <t>Tým</t>
  </si>
  <si>
    <t>Bezručova "A"</t>
  </si>
  <si>
    <t>Ovčárecká "A"</t>
  </si>
  <si>
    <t>4. KOLO</t>
  </si>
  <si>
    <t>Velim "B"</t>
  </si>
  <si>
    <t>Masarykova "B"</t>
  </si>
  <si>
    <t>5. KOLO</t>
  </si>
  <si>
    <t>Prok.Velikého "B"</t>
  </si>
  <si>
    <t>Lipanská "B"</t>
  </si>
  <si>
    <t>6. KOLO</t>
  </si>
  <si>
    <t>Lipanská "A"</t>
  </si>
  <si>
    <t>Prok.Velikého "A"</t>
  </si>
  <si>
    <t>7. KOLO</t>
  </si>
  <si>
    <t>Masarykova "A"</t>
  </si>
  <si>
    <t>Velim "A"</t>
  </si>
  <si>
    <t>8. KOLO</t>
  </si>
  <si>
    <t>Ovčárecká "B"</t>
  </si>
  <si>
    <t>Bezručova "B"</t>
  </si>
  <si>
    <t>9. KOLO</t>
  </si>
  <si>
    <t>Mnichovická "B"</t>
  </si>
  <si>
    <t>Kmochova "B"</t>
  </si>
  <si>
    <t>10. KOLO</t>
  </si>
  <si>
    <t>B</t>
  </si>
  <si>
    <t>11. KOLO</t>
  </si>
  <si>
    <t>12. KOLO</t>
  </si>
  <si>
    <t>13. KOLO</t>
  </si>
  <si>
    <t>14. KOLO</t>
  </si>
  <si>
    <t>pořadí zápasů na HŘIŠTI 3</t>
  </si>
  <si>
    <t>pořadí zápasů na HŘIŠTI 4</t>
  </si>
  <si>
    <t>A1</t>
  </si>
  <si>
    <t>A2</t>
  </si>
  <si>
    <t>B1</t>
  </si>
  <si>
    <t>B2</t>
  </si>
  <si>
    <t>F</t>
  </si>
  <si>
    <t>Konečné pořadí</t>
  </si>
  <si>
    <t>18. KOLO</t>
  </si>
  <si>
    <t>19. KOLO</t>
  </si>
  <si>
    <t>Finále o 1.-8.místo</t>
  </si>
  <si>
    <t>20. KOLO</t>
  </si>
  <si>
    <t>21. KOLO</t>
  </si>
  <si>
    <t>podíl</t>
  </si>
  <si>
    <t>Červ.Pečky "B"</t>
  </si>
  <si>
    <t>Pečky</t>
  </si>
  <si>
    <t>Červ. Pečky "A"</t>
  </si>
  <si>
    <t>C</t>
  </si>
  <si>
    <t>D</t>
  </si>
  <si>
    <t>C1</t>
  </si>
  <si>
    <t>C2</t>
  </si>
  <si>
    <t>D1</t>
  </si>
  <si>
    <t>D2</t>
  </si>
  <si>
    <t>F1</t>
  </si>
  <si>
    <t>15. KOLO</t>
  </si>
  <si>
    <t>16. KOLO</t>
  </si>
  <si>
    <t>F3</t>
  </si>
  <si>
    <t>F5</t>
  </si>
  <si>
    <t>Pečky "A"</t>
  </si>
  <si>
    <t>Velim</t>
  </si>
  <si>
    <t>Mnichovická</t>
  </si>
  <si>
    <t>Pečky "B"</t>
  </si>
  <si>
    <t>Ovčárecká</t>
  </si>
  <si>
    <t>.  zápas</t>
  </si>
  <si>
    <t>Bezručova</t>
  </si>
  <si>
    <t>Masarykova</t>
  </si>
  <si>
    <t>Týnec n.L.</t>
  </si>
  <si>
    <t>Gymnázium</t>
  </si>
  <si>
    <t>Plaňany</t>
  </si>
  <si>
    <t>Prok.Velikého</t>
  </si>
  <si>
    <t>Kmochova</t>
  </si>
  <si>
    <t>Lipanská</t>
  </si>
  <si>
    <t>Č1</t>
  </si>
  <si>
    <t>čtvrtfinále</t>
  </si>
  <si>
    <t>Č2</t>
  </si>
  <si>
    <t>U1</t>
  </si>
  <si>
    <t>Poražený Č1</t>
  </si>
  <si>
    <t>Poražený Č3</t>
  </si>
  <si>
    <t>o umístění</t>
  </si>
  <si>
    <t>S1</t>
  </si>
  <si>
    <t>Vítěz Č1</t>
  </si>
  <si>
    <t>Vítěz Č3</t>
  </si>
  <si>
    <t>semifinále</t>
  </si>
  <si>
    <t>Vítěz U1</t>
  </si>
  <si>
    <t>Vítěz U2</t>
  </si>
  <si>
    <t>zápas o</t>
  </si>
  <si>
    <t>5. místo</t>
  </si>
  <si>
    <t>Vítěz S1</t>
  </si>
  <si>
    <t>Vítěz S2</t>
  </si>
  <si>
    <t>FINÁLE</t>
  </si>
  <si>
    <t>Č3</t>
  </si>
  <si>
    <t>Konečné pořadí šestkového volejbalu</t>
  </si>
  <si>
    <t>Č4</t>
  </si>
  <si>
    <t>1. místo</t>
  </si>
  <si>
    <t>U2</t>
  </si>
  <si>
    <t>Poražený Č2</t>
  </si>
  <si>
    <t>Poražený Č4</t>
  </si>
  <si>
    <t>2. místo</t>
  </si>
  <si>
    <t>3. místo</t>
  </si>
  <si>
    <t>S2</t>
  </si>
  <si>
    <t>Vítěz Č2</t>
  </si>
  <si>
    <t>Vítěz Č4</t>
  </si>
  <si>
    <t>4. místo</t>
  </si>
  <si>
    <t>F7</t>
  </si>
  <si>
    <t>Poražený U1</t>
  </si>
  <si>
    <t>Poražený U2</t>
  </si>
  <si>
    <t>6. místo</t>
  </si>
  <si>
    <t>7. místo</t>
  </si>
  <si>
    <t>Poražený S1</t>
  </si>
  <si>
    <t>Poražený S2</t>
  </si>
  <si>
    <t>8. místo</t>
  </si>
  <si>
    <t>22. KOLO</t>
  </si>
  <si>
    <t>pořadí zápasů na HŘIŠTI 5</t>
  </si>
  <si>
    <t>pořadí zápasů na HŘIŠTI 6</t>
  </si>
  <si>
    <t>pořadí zápasů na HŘIŠTI 7</t>
  </si>
  <si>
    <t>pořadí zápasů na HŘIŠTI 8</t>
  </si>
  <si>
    <t>pořadí zápasů na HŘIŠTI 9</t>
  </si>
  <si>
    <t>23. KOLO</t>
  </si>
  <si>
    <t>Kmochova  "B"</t>
  </si>
  <si>
    <t>C3</t>
  </si>
  <si>
    <t>A3</t>
  </si>
  <si>
    <t>24.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</si>
</sst>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,##0.0000"/>
    <numFmt numFmtId="166" formatCode="0.000"/>
  </numFmts>
  <fonts count="9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36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9" tint="-0.499984740745262"/>
      <name val="Arial"/>
      <family val="2"/>
      <charset val="238"/>
    </font>
    <font>
      <b/>
      <sz val="11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rgb="FF00B0F0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2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4"/>
      <color rgb="FF00B0F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16"/>
      <color rgb="FFFFFF99"/>
      <name val="Arial"/>
      <family val="2"/>
      <charset val="238"/>
    </font>
    <font>
      <b/>
      <i/>
      <sz val="20"/>
      <color theme="1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i/>
      <sz val="11"/>
      <color theme="0" tint="-0.1499984740745262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theme="0" tint="-0.14999847407452621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i/>
      <sz val="8"/>
      <color rgb="FF0070C0"/>
      <name val="Arial"/>
      <family val="2"/>
      <charset val="238"/>
    </font>
    <font>
      <b/>
      <i/>
      <sz val="14"/>
      <color rgb="FF0070C0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8"/>
      <color rgb="FF00B050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i/>
      <sz val="8"/>
      <color rgb="FF7030A0"/>
      <name val="Arial"/>
      <family val="2"/>
      <charset val="238"/>
    </font>
    <font>
      <b/>
      <i/>
      <sz val="14"/>
      <color rgb="FF7030A0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36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20"/>
      <color rgb="FF0070C0"/>
      <name val="Arial"/>
      <family val="2"/>
      <charset val="238"/>
    </font>
    <font>
      <b/>
      <sz val="18"/>
      <color theme="1"/>
      <name val="Calibri"/>
      <family val="2"/>
      <charset val="238"/>
    </font>
    <font>
      <b/>
      <u/>
      <sz val="2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 tint="-0.499984740745262"/>
      <name val="Calibri"/>
      <family val="2"/>
      <charset val="238"/>
      <scheme val="minor"/>
    </font>
    <font>
      <b/>
      <sz val="11"/>
      <color theme="5" tint="0.59999389629810485"/>
      <name val="Arial"/>
      <family val="2"/>
      <charset val="238"/>
    </font>
    <font>
      <sz val="8"/>
      <color theme="5" tint="0.59999389629810485"/>
      <name val="Arial"/>
      <family val="2"/>
      <charset val="238"/>
    </font>
    <font>
      <b/>
      <i/>
      <sz val="20"/>
      <color theme="0"/>
      <name val="Arial"/>
      <family val="2"/>
      <charset val="238"/>
    </font>
    <font>
      <b/>
      <sz val="36"/>
      <color rgb="FF00B0F0"/>
      <name val="Arial"/>
      <family val="2"/>
      <charset val="238"/>
    </font>
    <font>
      <b/>
      <i/>
      <sz val="20"/>
      <color rgb="FF002060"/>
      <name val="Arial"/>
      <family val="2"/>
      <charset val="238"/>
    </font>
    <font>
      <sz val="16"/>
      <color rgb="FFFF0000"/>
      <name val="Arial"/>
      <family val="2"/>
      <charset val="238"/>
    </font>
    <font>
      <sz val="16"/>
      <color rgb="FF7030A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rgb="FF00B050"/>
      <name val="Arial"/>
      <family val="2"/>
      <charset val="238"/>
    </font>
    <font>
      <b/>
      <sz val="36"/>
      <color rgb="FF7030A0"/>
      <name val="Arial"/>
      <family val="2"/>
      <charset val="238"/>
    </font>
    <font>
      <b/>
      <i/>
      <sz val="26"/>
      <color theme="1"/>
      <name val="Calibri"/>
      <family val="2"/>
      <charset val="238"/>
      <scheme val="minor"/>
    </font>
    <font>
      <b/>
      <sz val="36"/>
      <color rgb="FF00B050"/>
      <name val="Arial"/>
      <family val="2"/>
      <charset val="238"/>
    </font>
    <font>
      <sz val="16"/>
      <color rgb="FF0070C0"/>
      <name val="Arial"/>
      <family val="2"/>
      <charset val="238"/>
    </font>
    <font>
      <b/>
      <i/>
      <u/>
      <sz val="14"/>
      <color rgb="FFFF0000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theme="2" tint="-0.89999084444715716"/>
      <name val="Calibri"/>
      <family val="2"/>
      <charset val="238"/>
      <scheme val="minor"/>
    </font>
    <font>
      <sz val="11"/>
      <color rgb="FF00B050"/>
      <name val="Arial"/>
      <family val="2"/>
      <charset val="238"/>
    </font>
    <font>
      <sz val="11"/>
      <color theme="0" tint="-4.9989318521683403E-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36"/>
      <color theme="1"/>
      <name val="Arial"/>
      <family val="2"/>
      <charset val="238"/>
    </font>
    <font>
      <i/>
      <sz val="8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  <font>
      <i/>
      <sz val="8"/>
      <color rgb="FFFFFF00"/>
      <name val="Arial"/>
      <family val="2"/>
      <charset val="238"/>
    </font>
    <font>
      <b/>
      <i/>
      <sz val="14"/>
      <color rgb="FFFFFF00"/>
      <name val="Arial"/>
      <family val="2"/>
      <charset val="238"/>
    </font>
    <font>
      <b/>
      <sz val="36"/>
      <color rgb="FFFFFF00"/>
      <name val="Arial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b/>
      <sz val="36"/>
      <color theme="9" tint="-0.249977111117893"/>
      <name val="Arial"/>
      <family val="2"/>
      <charset val="238"/>
    </font>
    <font>
      <i/>
      <sz val="8"/>
      <color theme="9" tint="-0.249977111117893"/>
      <name val="Arial"/>
      <family val="2"/>
      <charset val="238"/>
    </font>
    <font>
      <b/>
      <i/>
      <sz val="14"/>
      <color theme="9" tint="-0.249977111117893"/>
      <name val="Arial"/>
      <family val="2"/>
      <charset val="238"/>
    </font>
    <font>
      <b/>
      <sz val="1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5" tint="0.39997558519241921"/>
      </patternFill>
    </fill>
  </fills>
  <borders count="124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auto="1"/>
      </bottom>
      <diagonal/>
    </border>
    <border>
      <left/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ck">
        <color auto="1"/>
      </bottom>
      <diagonal/>
    </border>
    <border>
      <left/>
      <right style="medium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107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5" fillId="0" borderId="0" xfId="0" applyNumberFormat="1" applyFont="1"/>
    <xf numFmtId="0" fontId="7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3" fillId="4" borderId="12" xfId="0" applyFont="1" applyFill="1" applyBorder="1" applyAlignment="1">
      <alignment horizontal="center" vertical="center"/>
    </xf>
    <xf numFmtId="3" fontId="14" fillId="4" borderId="13" xfId="0" applyNumberFormat="1" applyFont="1" applyFill="1" applyBorder="1" applyAlignment="1">
      <alignment horizontal="center" vertical="center"/>
    </xf>
    <xf numFmtId="3" fontId="15" fillId="4" borderId="13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2" borderId="16" xfId="0" applyFill="1" applyBorder="1"/>
    <xf numFmtId="0" fontId="20" fillId="2" borderId="0" xfId="1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0" fillId="2" borderId="17" xfId="0" applyFill="1" applyBorder="1"/>
    <xf numFmtId="0" fontId="12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3" fontId="27" fillId="4" borderId="13" xfId="0" applyNumberFormat="1" applyFont="1" applyFill="1" applyBorder="1" applyAlignment="1">
      <alignment horizontal="center" vertical="center"/>
    </xf>
    <xf numFmtId="0" fontId="28" fillId="2" borderId="0" xfId="1" applyFont="1" applyFill="1"/>
    <xf numFmtId="0" fontId="30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23" fillId="2" borderId="0" xfId="1" applyFont="1" applyFill="1" applyAlignment="1">
      <alignment vertical="center"/>
    </xf>
    <xf numFmtId="0" fontId="31" fillId="4" borderId="6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0" fillId="2" borderId="0" xfId="0" applyFill="1"/>
    <xf numFmtId="0" fontId="31" fillId="4" borderId="41" xfId="0" applyFont="1" applyFill="1" applyBorder="1" applyAlignment="1">
      <alignment horizontal="center" vertical="center"/>
    </xf>
    <xf numFmtId="0" fontId="9" fillId="0" borderId="50" xfId="1" applyFont="1" applyBorder="1"/>
    <xf numFmtId="0" fontId="20" fillId="0" borderId="43" xfId="1" applyFont="1" applyBorder="1" applyAlignment="1">
      <alignment horizontal="center" vertical="center"/>
    </xf>
    <xf numFmtId="0" fontId="19" fillId="0" borderId="51" xfId="1" applyFont="1" applyBorder="1" applyAlignment="1">
      <alignment horizontal="left" vertical="center"/>
    </xf>
    <xf numFmtId="0" fontId="22" fillId="0" borderId="52" xfId="1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31" fillId="4" borderId="53" xfId="0" applyFont="1" applyFill="1" applyBorder="1" applyAlignment="1">
      <alignment horizontal="center" vertical="center"/>
    </xf>
    <xf numFmtId="0" fontId="9" fillId="2" borderId="0" xfId="1" applyFont="1" applyFill="1"/>
    <xf numFmtId="0" fontId="22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0" fontId="22" fillId="2" borderId="0" xfId="1" applyFont="1" applyFill="1"/>
    <xf numFmtId="0" fontId="22" fillId="2" borderId="0" xfId="0" applyFont="1" applyFill="1"/>
    <xf numFmtId="0" fontId="9" fillId="0" borderId="50" xfId="0" applyFont="1" applyBorder="1"/>
    <xf numFmtId="0" fontId="20" fillId="0" borderId="43" xfId="0" applyFont="1" applyBorder="1" applyAlignment="1">
      <alignment horizontal="center" vertical="center"/>
    </xf>
    <xf numFmtId="0" fontId="19" fillId="0" borderId="51" xfId="0" applyFont="1" applyBorder="1" applyAlignment="1">
      <alignment horizontal="left" vertical="center"/>
    </xf>
    <xf numFmtId="0" fontId="0" fillId="2" borderId="58" xfId="0" applyFill="1" applyBorder="1"/>
    <xf numFmtId="0" fontId="0" fillId="2" borderId="59" xfId="0" applyFill="1" applyBorder="1"/>
    <xf numFmtId="0" fontId="0" fillId="2" borderId="60" xfId="0" applyFill="1" applyBorder="1"/>
    <xf numFmtId="0" fontId="31" fillId="4" borderId="2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3" fontId="3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20" fontId="38" fillId="0" borderId="0" xfId="0" applyNumberFormat="1" applyFont="1" applyAlignment="1">
      <alignment horizontal="center" vertical="center"/>
    </xf>
    <xf numFmtId="0" fontId="0" fillId="0" borderId="70" xfId="0" applyBorder="1"/>
    <xf numFmtId="3" fontId="0" fillId="0" borderId="0" xfId="0" applyNumberFormat="1" applyAlignment="1">
      <alignment horizontal="center" vertical="center" wrapText="1"/>
    </xf>
    <xf numFmtId="0" fontId="0" fillId="0" borderId="3" xfId="0" applyBorder="1"/>
    <xf numFmtId="0" fontId="40" fillId="0" borderId="0" xfId="0" applyFont="1"/>
    <xf numFmtId="4" fontId="41" fillId="0" borderId="0" xfId="0" applyNumberFormat="1" applyFont="1"/>
    <xf numFmtId="4" fontId="42" fillId="0" borderId="0" xfId="0" applyNumberFormat="1" applyFont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16" xfId="0" applyFill="1" applyBorder="1"/>
    <xf numFmtId="0" fontId="20" fillId="7" borderId="0" xfId="1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0" fillId="7" borderId="17" xfId="0" applyFill="1" applyBorder="1"/>
    <xf numFmtId="0" fontId="28" fillId="7" borderId="0" xfId="1" applyFont="1" applyFill="1"/>
    <xf numFmtId="0" fontId="30" fillId="6" borderId="0" xfId="1" applyFont="1" applyFill="1" applyAlignment="1">
      <alignment vertical="center"/>
    </xf>
    <xf numFmtId="0" fontId="30" fillId="6" borderId="0" xfId="1" applyFont="1" applyFill="1" applyAlignment="1">
      <alignment horizontal="center" vertical="center"/>
    </xf>
    <xf numFmtId="0" fontId="23" fillId="7" borderId="0" xfId="1" applyFont="1" applyFill="1" applyAlignment="1">
      <alignment vertical="center"/>
    </xf>
    <xf numFmtId="0" fontId="0" fillId="7" borderId="0" xfId="0" applyFill="1"/>
    <xf numFmtId="0" fontId="9" fillId="6" borderId="50" xfId="1" applyFont="1" applyFill="1" applyBorder="1"/>
    <xf numFmtId="0" fontId="20" fillId="6" borderId="43" xfId="1" applyFont="1" applyFill="1" applyBorder="1" applyAlignment="1">
      <alignment horizontal="center" vertical="center"/>
    </xf>
    <xf numFmtId="0" fontId="19" fillId="6" borderId="51" xfId="1" applyFont="1" applyFill="1" applyBorder="1" applyAlignment="1">
      <alignment horizontal="left" vertical="center"/>
    </xf>
    <xf numFmtId="0" fontId="22" fillId="6" borderId="52" xfId="1" applyFont="1" applyFill="1" applyBorder="1" applyAlignment="1">
      <alignment horizontal="center"/>
    </xf>
    <xf numFmtId="0" fontId="22" fillId="6" borderId="52" xfId="0" applyFont="1" applyFill="1" applyBorder="1" applyAlignment="1">
      <alignment horizontal="center"/>
    </xf>
    <xf numFmtId="0" fontId="9" fillId="7" borderId="0" xfId="1" applyFont="1" applyFill="1"/>
    <xf numFmtId="0" fontId="22" fillId="7" borderId="0" xfId="1" applyFont="1" applyFill="1" applyAlignment="1">
      <alignment horizontal="center" vertical="center"/>
    </xf>
    <xf numFmtId="0" fontId="19" fillId="7" borderId="0" xfId="1" applyFont="1" applyFill="1" applyAlignment="1">
      <alignment horizontal="left" vertical="center"/>
    </xf>
    <xf numFmtId="0" fontId="22" fillId="7" borderId="0" xfId="1" applyFont="1" applyFill="1"/>
    <xf numFmtId="0" fontId="22" fillId="7" borderId="0" xfId="0" applyFont="1" applyFill="1"/>
    <xf numFmtId="0" fontId="9" fillId="6" borderId="50" xfId="0" applyFont="1" applyFill="1" applyBorder="1"/>
    <xf numFmtId="0" fontId="20" fillId="6" borderId="43" xfId="0" applyFont="1" applyFill="1" applyBorder="1" applyAlignment="1">
      <alignment horizontal="center" vertical="center"/>
    </xf>
    <xf numFmtId="0" fontId="19" fillId="6" borderId="51" xfId="0" applyFont="1" applyFill="1" applyBorder="1" applyAlignment="1">
      <alignment horizontal="left" vertical="center"/>
    </xf>
    <xf numFmtId="0" fontId="0" fillId="7" borderId="58" xfId="0" applyFill="1" applyBorder="1"/>
    <xf numFmtId="0" fontId="0" fillId="7" borderId="59" xfId="0" applyFill="1" applyBorder="1"/>
    <xf numFmtId="0" fontId="0" fillId="7" borderId="60" xfId="0" applyFill="1" applyBorder="1"/>
    <xf numFmtId="0" fontId="13" fillId="0" borderId="14" xfId="0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13" fillId="10" borderId="12" xfId="0" applyFont="1" applyFill="1" applyBorder="1" applyAlignment="1">
      <alignment horizontal="center" vertical="center"/>
    </xf>
    <xf numFmtId="3" fontId="14" fillId="10" borderId="13" xfId="0" applyNumberFormat="1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/>
    </xf>
    <xf numFmtId="0" fontId="16" fillId="8" borderId="14" xfId="0" applyFont="1" applyFill="1" applyBorder="1" applyAlignment="1">
      <alignment horizontal="center"/>
    </xf>
    <xf numFmtId="0" fontId="0" fillId="8" borderId="16" xfId="0" applyFill="1" applyBorder="1"/>
    <xf numFmtId="0" fontId="20" fillId="8" borderId="0" xfId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0" fillId="8" borderId="17" xfId="0" applyFill="1" applyBorder="1"/>
    <xf numFmtId="0" fontId="12" fillId="10" borderId="24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28" fillId="8" borderId="0" xfId="1" applyFont="1" applyFill="1"/>
    <xf numFmtId="0" fontId="23" fillId="8" borderId="0" xfId="1" applyFont="1" applyFill="1" applyAlignment="1">
      <alignment vertical="center"/>
    </xf>
    <xf numFmtId="0" fontId="31" fillId="10" borderId="6" xfId="0" applyFont="1" applyFill="1" applyBorder="1" applyAlignment="1">
      <alignment horizontal="center" vertical="center"/>
    </xf>
    <xf numFmtId="0" fontId="0" fillId="8" borderId="0" xfId="0" applyFill="1"/>
    <xf numFmtId="0" fontId="31" fillId="10" borderId="41" xfId="0" applyFont="1" applyFill="1" applyBorder="1" applyAlignment="1">
      <alignment horizontal="center" vertical="center"/>
    </xf>
    <xf numFmtId="0" fontId="31" fillId="10" borderId="53" xfId="0" applyFont="1" applyFill="1" applyBorder="1" applyAlignment="1">
      <alignment horizontal="center" vertical="center"/>
    </xf>
    <xf numFmtId="0" fontId="9" fillId="8" borderId="0" xfId="1" applyFont="1" applyFill="1"/>
    <xf numFmtId="0" fontId="22" fillId="8" borderId="0" xfId="1" applyFont="1" applyFill="1" applyAlignment="1">
      <alignment horizontal="center" vertical="center"/>
    </xf>
    <xf numFmtId="0" fontId="19" fillId="8" borderId="0" xfId="1" applyFont="1" applyFill="1" applyAlignment="1">
      <alignment horizontal="left" vertical="center"/>
    </xf>
    <xf numFmtId="0" fontId="22" fillId="8" borderId="0" xfId="1" applyFont="1" applyFill="1"/>
    <xf numFmtId="0" fontId="22" fillId="8" borderId="0" xfId="0" applyFont="1" applyFill="1"/>
    <xf numFmtId="0" fontId="0" fillId="8" borderId="58" xfId="0" applyFill="1" applyBorder="1"/>
    <xf numFmtId="0" fontId="0" fillId="8" borderId="59" xfId="0" applyFill="1" applyBorder="1"/>
    <xf numFmtId="0" fontId="0" fillId="8" borderId="60" xfId="0" applyFill="1" applyBorder="1"/>
    <xf numFmtId="0" fontId="31" fillId="10" borderId="28" xfId="0" applyFont="1" applyFill="1" applyBorder="1" applyAlignment="1">
      <alignment horizontal="center" vertical="center"/>
    </xf>
    <xf numFmtId="0" fontId="35" fillId="0" borderId="0" xfId="0" applyFont="1"/>
    <xf numFmtId="0" fontId="51" fillId="0" borderId="0" xfId="0" applyFont="1"/>
    <xf numFmtId="0" fontId="2" fillId="0" borderId="0" xfId="0" applyFont="1"/>
    <xf numFmtId="0" fontId="0" fillId="12" borderId="2" xfId="0" applyFill="1" applyBorder="1"/>
    <xf numFmtId="0" fontId="0" fillId="12" borderId="3" xfId="0" applyFill="1" applyBorder="1"/>
    <xf numFmtId="0" fontId="0" fillId="12" borderId="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13" borderId="12" xfId="0" applyFont="1" applyFill="1" applyBorder="1" applyAlignment="1">
      <alignment horizontal="center" vertical="center"/>
    </xf>
    <xf numFmtId="3" fontId="14" fillId="13" borderId="13" xfId="0" applyNumberFormat="1" applyFont="1" applyFill="1" applyBorder="1" applyAlignment="1">
      <alignment horizontal="center" vertical="center"/>
    </xf>
    <xf numFmtId="3" fontId="27" fillId="13" borderId="13" xfId="0" applyNumberFormat="1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/>
    </xf>
    <xf numFmtId="0" fontId="16" fillId="12" borderId="14" xfId="0" applyFont="1" applyFill="1" applyBorder="1" applyAlignment="1">
      <alignment horizontal="center"/>
    </xf>
    <xf numFmtId="0" fontId="0" fillId="12" borderId="16" xfId="0" applyFill="1" applyBorder="1"/>
    <xf numFmtId="164" fontId="20" fillId="12" borderId="0" xfId="1" applyNumberFormat="1" applyFont="1" applyFill="1" applyAlignment="1">
      <alignment vertical="center"/>
    </xf>
    <xf numFmtId="0" fontId="20" fillId="12" borderId="0" xfId="1" applyFont="1" applyFill="1" applyAlignment="1">
      <alignment vertical="center"/>
    </xf>
    <xf numFmtId="0" fontId="0" fillId="12" borderId="17" xfId="0" applyFill="1" applyBorder="1"/>
    <xf numFmtId="0" fontId="12" fillId="13" borderId="24" xfId="0" applyFont="1" applyFill="1" applyBorder="1" applyAlignment="1">
      <alignment horizontal="center" vertical="center"/>
    </xf>
    <xf numFmtId="0" fontId="13" fillId="13" borderId="25" xfId="0" applyFont="1" applyFill="1" applyBorder="1" applyAlignment="1">
      <alignment horizontal="center" vertical="center"/>
    </xf>
    <xf numFmtId="0" fontId="34" fillId="13" borderId="25" xfId="0" applyFont="1" applyFill="1" applyBorder="1" applyAlignment="1">
      <alignment horizontal="center" vertical="center"/>
    </xf>
    <xf numFmtId="0" fontId="17" fillId="12" borderId="25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43" fillId="13" borderId="13" xfId="0" applyNumberFormat="1" applyFont="1" applyFill="1" applyBorder="1" applyAlignment="1">
      <alignment horizontal="center" vertical="center"/>
    </xf>
    <xf numFmtId="0" fontId="28" fillId="12" borderId="0" xfId="1" applyFont="1" applyFill="1"/>
    <xf numFmtId="0" fontId="55" fillId="6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44" fillId="13" borderId="25" xfId="0" applyFont="1" applyFill="1" applyBorder="1" applyAlignment="1">
      <alignment horizontal="center" vertical="center"/>
    </xf>
    <xf numFmtId="0" fontId="0" fillId="12" borderId="0" xfId="0" applyFill="1"/>
    <xf numFmtId="0" fontId="22" fillId="6" borderId="43" xfId="1" applyFont="1" applyFill="1" applyBorder="1" applyAlignment="1">
      <alignment horizontal="center" vertical="center"/>
    </xf>
    <xf numFmtId="0" fontId="57" fillId="6" borderId="52" xfId="1" applyFont="1" applyFill="1" applyBorder="1" applyAlignment="1">
      <alignment horizontal="center"/>
    </xf>
    <xf numFmtId="0" fontId="57" fillId="6" borderId="52" xfId="0" applyFont="1" applyFill="1" applyBorder="1" applyAlignment="1">
      <alignment horizontal="center"/>
    </xf>
    <xf numFmtId="0" fontId="9" fillId="12" borderId="0" xfId="1" applyFont="1" applyFill="1"/>
    <xf numFmtId="0" fontId="22" fillId="12" borderId="0" xfId="1" applyFont="1" applyFill="1" applyAlignment="1">
      <alignment horizontal="center" vertical="center"/>
    </xf>
    <xf numFmtId="0" fontId="19" fillId="12" borderId="0" xfId="1" applyFont="1" applyFill="1" applyAlignment="1">
      <alignment horizontal="left" vertical="center"/>
    </xf>
    <xf numFmtId="0" fontId="22" fillId="12" borderId="0" xfId="1" applyFont="1" applyFill="1"/>
    <xf numFmtId="0" fontId="22" fillId="12" borderId="0" xfId="0" applyFont="1" applyFill="1"/>
    <xf numFmtId="3" fontId="58" fillId="0" borderId="0" xfId="0" applyNumberFormat="1" applyFont="1" applyAlignment="1">
      <alignment vertical="center"/>
    </xf>
    <xf numFmtId="165" fontId="59" fillId="0" borderId="0" xfId="0" applyNumberFormat="1" applyFont="1" applyAlignment="1">
      <alignment vertical="center"/>
    </xf>
    <xf numFmtId="0" fontId="22" fillId="6" borderId="43" xfId="0" applyFont="1" applyFill="1" applyBorder="1" applyAlignment="1">
      <alignment horizontal="center" vertical="center"/>
    </xf>
    <xf numFmtId="3" fontId="60" fillId="0" borderId="0" xfId="0" applyNumberFormat="1" applyFont="1" applyAlignment="1">
      <alignment vertical="center"/>
    </xf>
    <xf numFmtId="3" fontId="61" fillId="0" borderId="0" xfId="0" applyNumberFormat="1" applyFont="1" applyAlignment="1">
      <alignment vertical="center"/>
    </xf>
    <xf numFmtId="0" fontId="0" fillId="12" borderId="58" xfId="0" applyFill="1" applyBorder="1"/>
    <xf numFmtId="0" fontId="0" fillId="12" borderId="59" xfId="0" applyFill="1" applyBorder="1"/>
    <xf numFmtId="0" fontId="0" fillId="12" borderId="60" xfId="0" applyFill="1" applyBorder="1"/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 textRotation="90" wrapText="1"/>
    </xf>
    <xf numFmtId="0" fontId="32" fillId="0" borderId="0" xfId="0" applyFont="1" applyAlignment="1">
      <alignment horizontal="center" vertical="center"/>
    </xf>
    <xf numFmtId="3" fontId="64" fillId="0" borderId="0" xfId="0" applyNumberFormat="1" applyFont="1" applyAlignment="1">
      <alignment horizontal="center" vertical="center"/>
    </xf>
    <xf numFmtId="3" fontId="61" fillId="0" borderId="0" xfId="0" applyNumberFormat="1" applyFont="1"/>
    <xf numFmtId="3" fontId="58" fillId="0" borderId="0" xfId="0" applyNumberFormat="1" applyFont="1"/>
    <xf numFmtId="0" fontId="67" fillId="12" borderId="13" xfId="0" applyFont="1" applyFill="1" applyBorder="1" applyAlignment="1">
      <alignment horizontal="center"/>
    </xf>
    <xf numFmtId="0" fontId="68" fillId="12" borderId="14" xfId="0" applyFont="1" applyFill="1" applyBorder="1" applyAlignment="1">
      <alignment horizontal="center"/>
    </xf>
    <xf numFmtId="0" fontId="68" fillId="12" borderId="13" xfId="0" applyFont="1" applyFill="1" applyBorder="1" applyAlignment="1">
      <alignment horizontal="center"/>
    </xf>
    <xf numFmtId="0" fontId="70" fillId="12" borderId="14" xfId="0" applyFont="1" applyFill="1" applyBorder="1" applyAlignment="1">
      <alignment horizontal="center"/>
    </xf>
    <xf numFmtId="0" fontId="69" fillId="0" borderId="12" xfId="0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3" fontId="72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3" fontId="48" fillId="13" borderId="13" xfId="0" applyNumberFormat="1" applyFont="1" applyFill="1" applyBorder="1" applyAlignment="1">
      <alignment horizontal="center" vertical="center"/>
    </xf>
    <xf numFmtId="0" fontId="49" fillId="13" borderId="25" xfId="0" applyFont="1" applyFill="1" applyBorder="1" applyAlignment="1">
      <alignment horizontal="center" vertical="center"/>
    </xf>
    <xf numFmtId="3" fontId="46" fillId="13" borderId="13" xfId="0" applyNumberFormat="1" applyFont="1" applyFill="1" applyBorder="1" applyAlignment="1">
      <alignment horizontal="center" vertical="center"/>
    </xf>
    <xf numFmtId="0" fontId="47" fillId="13" borderId="25" xfId="0" applyFont="1" applyFill="1" applyBorder="1" applyAlignment="1">
      <alignment horizontal="center" vertical="center"/>
    </xf>
    <xf numFmtId="0" fontId="70" fillId="12" borderId="13" xfId="0" applyFont="1" applyFill="1" applyBorder="1" applyAlignment="1">
      <alignment horizontal="center"/>
    </xf>
    <xf numFmtId="0" fontId="74" fillId="12" borderId="14" xfId="0" applyFont="1" applyFill="1" applyBorder="1" applyAlignment="1">
      <alignment horizontal="center"/>
    </xf>
    <xf numFmtId="0" fontId="74" fillId="12" borderId="13" xfId="0" applyFont="1" applyFill="1" applyBorder="1" applyAlignment="1">
      <alignment horizontal="center"/>
    </xf>
    <xf numFmtId="0" fontId="67" fillId="12" borderId="14" xfId="0" applyFont="1" applyFill="1" applyBorder="1" applyAlignment="1">
      <alignment horizontal="center"/>
    </xf>
    <xf numFmtId="0" fontId="76" fillId="4" borderId="86" xfId="0" applyFont="1" applyFill="1" applyBorder="1"/>
    <xf numFmtId="0" fontId="76" fillId="4" borderId="0" xfId="0" applyFont="1" applyFill="1" applyAlignment="1">
      <alignment horizontal="center" vertical="center" wrapText="1"/>
    </xf>
    <xf numFmtId="0" fontId="77" fillId="4" borderId="0" xfId="0" applyFont="1" applyFill="1"/>
    <xf numFmtId="0" fontId="77" fillId="4" borderId="73" xfId="0" applyFont="1" applyFill="1" applyBorder="1"/>
    <xf numFmtId="0" fontId="77" fillId="4" borderId="41" xfId="0" applyFont="1" applyFill="1" applyBorder="1"/>
    <xf numFmtId="0" fontId="25" fillId="4" borderId="41" xfId="0" applyFont="1" applyFill="1" applyBorder="1"/>
    <xf numFmtId="0" fontId="77" fillId="4" borderId="43" xfId="0" applyFont="1" applyFill="1" applyBorder="1"/>
    <xf numFmtId="0" fontId="25" fillId="4" borderId="43" xfId="0" applyFont="1" applyFill="1" applyBorder="1"/>
    <xf numFmtId="0" fontId="78" fillId="0" borderId="0" xfId="0" applyFont="1"/>
    <xf numFmtId="0" fontId="79" fillId="0" borderId="0" xfId="0" applyFont="1"/>
    <xf numFmtId="0" fontId="80" fillId="4" borderId="86" xfId="0" applyFont="1" applyFill="1" applyBorder="1"/>
    <xf numFmtId="0" fontId="80" fillId="4" borderId="43" xfId="0" applyFont="1" applyFill="1" applyBorder="1"/>
    <xf numFmtId="0" fontId="80" fillId="4" borderId="110" xfId="0" applyFont="1" applyFill="1" applyBorder="1"/>
    <xf numFmtId="0" fontId="80" fillId="4" borderId="111" xfId="0" applyFont="1" applyFill="1" applyBorder="1" applyAlignment="1">
      <alignment horizontal="center" vertical="center" wrapText="1"/>
    </xf>
    <xf numFmtId="0" fontId="80" fillId="4" borderId="111" xfId="0" applyFont="1" applyFill="1" applyBorder="1"/>
    <xf numFmtId="0" fontId="77" fillId="4" borderId="111" xfId="0" applyFont="1" applyFill="1" applyBorder="1"/>
    <xf numFmtId="0" fontId="77" fillId="4" borderId="112" xfId="0" applyFont="1" applyFill="1" applyBorder="1"/>
    <xf numFmtId="0" fontId="79" fillId="0" borderId="0" xfId="0" applyFont="1" applyAlignment="1">
      <alignment horizontal="center" vertical="center" wrapText="1"/>
    </xf>
    <xf numFmtId="0" fontId="81" fillId="0" borderId="0" xfId="0" applyFont="1"/>
    <xf numFmtId="0" fontId="81" fillId="0" borderId="0" xfId="0" applyFont="1" applyAlignment="1">
      <alignment horizontal="center" vertical="center" wrapText="1"/>
    </xf>
    <xf numFmtId="0" fontId="55" fillId="12" borderId="0" xfId="1" applyFont="1" applyFill="1" applyAlignment="1">
      <alignment vertical="center"/>
    </xf>
    <xf numFmtId="0" fontId="30" fillId="12" borderId="0" xfId="1" applyFont="1" applyFill="1" applyAlignment="1">
      <alignment horizontal="center" vertical="center"/>
    </xf>
    <xf numFmtId="0" fontId="9" fillId="12" borderId="50" xfId="1" applyFont="1" applyFill="1" applyBorder="1"/>
    <xf numFmtId="0" fontId="22" fillId="12" borderId="43" xfId="1" applyFont="1" applyFill="1" applyBorder="1" applyAlignment="1">
      <alignment horizontal="center" vertical="center"/>
    </xf>
    <xf numFmtId="0" fontId="19" fillId="12" borderId="51" xfId="1" applyFont="1" applyFill="1" applyBorder="1" applyAlignment="1">
      <alignment horizontal="left" vertical="center"/>
    </xf>
    <xf numFmtId="0" fontId="57" fillId="12" borderId="52" xfId="1" applyFont="1" applyFill="1" applyBorder="1" applyAlignment="1">
      <alignment horizontal="center"/>
    </xf>
    <xf numFmtId="0" fontId="57" fillId="12" borderId="52" xfId="0" applyFont="1" applyFill="1" applyBorder="1" applyAlignment="1">
      <alignment horizontal="center"/>
    </xf>
    <xf numFmtId="0" fontId="9" fillId="12" borderId="50" xfId="0" applyFont="1" applyFill="1" applyBorder="1"/>
    <xf numFmtId="0" fontId="22" fillId="12" borderId="43" xfId="0" applyFont="1" applyFill="1" applyBorder="1" applyAlignment="1">
      <alignment horizontal="center" vertical="center"/>
    </xf>
    <xf numFmtId="0" fontId="19" fillId="12" borderId="51" xfId="0" applyFont="1" applyFill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82" fillId="0" borderId="0" xfId="0" applyFont="1"/>
    <xf numFmtId="0" fontId="82" fillId="0" borderId="0" xfId="0" applyFont="1" applyAlignment="1">
      <alignment horizontal="center" vertical="center" wrapText="1"/>
    </xf>
    <xf numFmtId="0" fontId="55" fillId="6" borderId="120" xfId="1" applyFont="1" applyFill="1" applyBorder="1" applyAlignment="1">
      <alignment vertical="center"/>
    </xf>
    <xf numFmtId="0" fontId="30" fillId="6" borderId="120" xfId="1" applyFont="1" applyFill="1" applyBorder="1" applyAlignment="1">
      <alignment horizontal="center" vertical="center"/>
    </xf>
    <xf numFmtId="0" fontId="56" fillId="6" borderId="120" xfId="1" applyFont="1" applyFill="1" applyBorder="1" applyAlignment="1">
      <alignment vertical="center"/>
    </xf>
    <xf numFmtId="0" fontId="56" fillId="6" borderId="121" xfId="1" applyFont="1" applyFill="1" applyBorder="1" applyAlignment="1">
      <alignment vertical="center"/>
    </xf>
    <xf numFmtId="0" fontId="19" fillId="6" borderId="120" xfId="1" applyFont="1" applyFill="1" applyBorder="1" applyAlignment="1">
      <alignment vertical="center"/>
    </xf>
    <xf numFmtId="0" fontId="9" fillId="6" borderId="43" xfId="0" applyFont="1" applyFill="1" applyBorder="1"/>
    <xf numFmtId="0" fontId="9" fillId="6" borderId="51" xfId="0" applyFont="1" applyFill="1" applyBorder="1"/>
    <xf numFmtId="0" fontId="9" fillId="6" borderId="43" xfId="1" applyFont="1" applyFill="1" applyBorder="1"/>
    <xf numFmtId="0" fontId="9" fillId="6" borderId="51" xfId="1" applyFont="1" applyFill="1" applyBorder="1"/>
    <xf numFmtId="3" fontId="5" fillId="0" borderId="0" xfId="0" applyNumberFormat="1" applyFont="1" applyAlignment="1">
      <alignment horizontal="center" vertical="center"/>
    </xf>
    <xf numFmtId="3" fontId="46" fillId="4" borderId="13" xfId="0" applyNumberFormat="1" applyFont="1" applyFill="1" applyBorder="1" applyAlignment="1">
      <alignment horizontal="center" vertical="center"/>
    </xf>
    <xf numFmtId="0" fontId="47" fillId="4" borderId="25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3" fontId="86" fillId="10" borderId="13" xfId="0" applyNumberFormat="1" applyFont="1" applyFill="1" applyBorder="1" applyAlignment="1">
      <alignment horizontal="center" vertical="center"/>
    </xf>
    <xf numFmtId="0" fontId="87" fillId="10" borderId="25" xfId="0" applyFont="1" applyFill="1" applyBorder="1" applyAlignment="1">
      <alignment horizontal="center" vertical="center"/>
    </xf>
    <xf numFmtId="3" fontId="91" fillId="10" borderId="13" xfId="0" applyNumberFormat="1" applyFont="1" applyFill="1" applyBorder="1" applyAlignment="1">
      <alignment horizontal="center" vertical="center"/>
    </xf>
    <xf numFmtId="0" fontId="92" fillId="10" borderId="25" xfId="0" applyFont="1" applyFill="1" applyBorder="1" applyAlignment="1">
      <alignment horizontal="center" vertical="center"/>
    </xf>
    <xf numFmtId="3" fontId="27" fillId="10" borderId="13" xfId="0" applyNumberFormat="1" applyFont="1" applyFill="1" applyBorder="1" applyAlignment="1">
      <alignment horizontal="center" vertical="center"/>
    </xf>
    <xf numFmtId="0" fontId="34" fillId="10" borderId="25" xfId="0" applyFont="1" applyFill="1" applyBorder="1" applyAlignment="1">
      <alignment horizontal="center" vertical="center"/>
    </xf>
    <xf numFmtId="0" fontId="45" fillId="17" borderId="6" xfId="0" applyFont="1" applyFill="1" applyBorder="1" applyAlignment="1">
      <alignment horizontal="center" vertical="center"/>
    </xf>
    <xf numFmtId="0" fontId="45" fillId="17" borderId="41" xfId="0" applyFont="1" applyFill="1" applyBorder="1" applyAlignment="1">
      <alignment horizontal="center" vertical="center"/>
    </xf>
    <xf numFmtId="0" fontId="45" fillId="17" borderId="53" xfId="0" applyFont="1" applyFill="1" applyBorder="1" applyAlignment="1">
      <alignment horizontal="center" vertical="center"/>
    </xf>
    <xf numFmtId="0" fontId="45" fillId="17" borderId="28" xfId="0" applyFont="1" applyFill="1" applyBorder="1" applyAlignment="1">
      <alignment horizontal="center" vertical="center"/>
    </xf>
    <xf numFmtId="0" fontId="16" fillId="18" borderId="13" xfId="0" applyFont="1" applyFill="1" applyBorder="1" applyAlignment="1">
      <alignment horizontal="center"/>
    </xf>
    <xf numFmtId="0" fontId="17" fillId="18" borderId="14" xfId="0" applyFont="1" applyFill="1" applyBorder="1" applyAlignment="1">
      <alignment horizontal="center" vertical="center"/>
    </xf>
    <xf numFmtId="0" fontId="16" fillId="18" borderId="14" xfId="0" applyFont="1" applyFill="1" applyBorder="1" applyAlignment="1">
      <alignment horizontal="center"/>
    </xf>
    <xf numFmtId="0" fontId="17" fillId="18" borderId="25" xfId="0" applyFont="1" applyFill="1" applyBorder="1" applyAlignment="1">
      <alignment horizontal="center"/>
    </xf>
    <xf numFmtId="0" fontId="17" fillId="18" borderId="1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/>
    </xf>
    <xf numFmtId="0" fontId="13" fillId="17" borderId="12" xfId="0" applyFont="1" applyFill="1" applyBorder="1" applyAlignment="1">
      <alignment horizontal="center" vertical="center"/>
    </xf>
    <xf numFmtId="3" fontId="14" fillId="17" borderId="13" xfId="0" applyNumberFormat="1" applyFont="1" applyFill="1" applyBorder="1" applyAlignment="1">
      <alignment horizontal="center" vertical="center"/>
    </xf>
    <xf numFmtId="3" fontId="46" fillId="17" borderId="13" xfId="0" applyNumberFormat="1" applyFont="1" applyFill="1" applyBorder="1" applyAlignment="1">
      <alignment horizontal="center" vertical="center"/>
    </xf>
    <xf numFmtId="0" fontId="12" fillId="17" borderId="24" xfId="0" applyFont="1" applyFill="1" applyBorder="1" applyAlignment="1">
      <alignment horizontal="center" vertical="center"/>
    </xf>
    <xf numFmtId="0" fontId="13" fillId="17" borderId="25" xfId="0" applyFont="1" applyFill="1" applyBorder="1" applyAlignment="1">
      <alignment horizontal="center" vertical="center"/>
    </xf>
    <xf numFmtId="0" fontId="47" fillId="17" borderId="25" xfId="0" applyFont="1" applyFill="1" applyBorder="1" applyAlignment="1">
      <alignment horizontal="center" vertical="center"/>
    </xf>
    <xf numFmtId="3" fontId="27" fillId="17" borderId="13" xfId="0" applyNumberFormat="1" applyFont="1" applyFill="1" applyBorder="1" applyAlignment="1">
      <alignment horizontal="center" vertical="center"/>
    </xf>
    <xf numFmtId="0" fontId="34" fillId="17" borderId="25" xfId="0" applyFont="1" applyFill="1" applyBorder="1" applyAlignment="1">
      <alignment horizontal="center" vertical="center"/>
    </xf>
    <xf numFmtId="3" fontId="84" fillId="17" borderId="13" xfId="0" applyNumberFormat="1" applyFont="1" applyFill="1" applyBorder="1" applyAlignment="1">
      <alignment horizontal="center" vertical="center"/>
    </xf>
    <xf numFmtId="0" fontId="85" fillId="17" borderId="25" xfId="0" applyFont="1" applyFill="1" applyBorder="1" applyAlignment="1">
      <alignment horizontal="center" vertical="center"/>
    </xf>
    <xf numFmtId="3" fontId="86" fillId="17" borderId="13" xfId="0" applyNumberFormat="1" applyFont="1" applyFill="1" applyBorder="1" applyAlignment="1">
      <alignment horizontal="center" vertical="center"/>
    </xf>
    <xf numFmtId="0" fontId="87" fillId="17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textRotation="90" wrapText="1"/>
    </xf>
    <xf numFmtId="0" fontId="2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5" fillId="3" borderId="5" xfId="0" applyFont="1" applyFill="1" applyBorder="1" applyAlignment="1">
      <alignment horizontal="center" vertical="center"/>
    </xf>
    <xf numFmtId="0" fontId="65" fillId="3" borderId="6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65" fillId="3" borderId="18" xfId="0" applyFont="1" applyFill="1" applyBorder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65" fillId="3" borderId="19" xfId="0" applyFont="1" applyFill="1" applyBorder="1" applyAlignment="1">
      <alignment horizontal="center" vertical="center"/>
    </xf>
    <xf numFmtId="0" fontId="65" fillId="3" borderId="27" xfId="0" applyFont="1" applyFill="1" applyBorder="1" applyAlignment="1">
      <alignment horizontal="center" vertical="center"/>
    </xf>
    <xf numFmtId="0" fontId="65" fillId="3" borderId="28" xfId="0" applyFont="1" applyFill="1" applyBorder="1" applyAlignment="1">
      <alignment horizontal="center" vertical="center"/>
    </xf>
    <xf numFmtId="0" fontId="65" fillId="3" borderId="2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164" fontId="22" fillId="2" borderId="0" xfId="1" applyNumberFormat="1" applyFont="1" applyFill="1" applyAlignment="1">
      <alignment horizontal="right" vertical="center"/>
    </xf>
    <xf numFmtId="164" fontId="22" fillId="2" borderId="0" xfId="1" applyNumberFormat="1" applyFont="1" applyFill="1" applyAlignment="1">
      <alignment horizontal="left" vertical="center"/>
    </xf>
    <xf numFmtId="164" fontId="23" fillId="2" borderId="0" xfId="1" applyNumberFormat="1" applyFont="1" applyFill="1" applyAlignment="1">
      <alignment horizontal="right" vertical="center"/>
    </xf>
    <xf numFmtId="0" fontId="20" fillId="2" borderId="0" xfId="1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4" fontId="13" fillId="4" borderId="12" xfId="0" applyNumberFormat="1" applyFont="1" applyFill="1" applyBorder="1" applyAlignment="1">
      <alignment horizontal="center" vertical="center"/>
    </xf>
    <xf numFmtId="164" fontId="13" fillId="4" borderId="24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right" vertical="center"/>
    </xf>
    <xf numFmtId="0" fontId="21" fillId="2" borderId="0" xfId="1" applyFont="1" applyFill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41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4" borderId="3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textRotation="90"/>
    </xf>
    <xf numFmtId="0" fontId="9" fillId="5" borderId="21" xfId="0" applyFont="1" applyFill="1" applyBorder="1" applyAlignment="1">
      <alignment horizontal="center" vertical="center" textRotation="90"/>
    </xf>
    <xf numFmtId="0" fontId="9" fillId="5" borderId="31" xfId="0" applyFont="1" applyFill="1" applyBorder="1" applyAlignment="1">
      <alignment horizontal="center" vertical="center" textRotation="90"/>
    </xf>
    <xf numFmtId="0" fontId="9" fillId="5" borderId="7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22" fillId="4" borderId="53" xfId="0" applyFont="1" applyFill="1" applyBorder="1" applyAlignment="1">
      <alignment horizontal="center" vertical="center"/>
    </xf>
    <xf numFmtId="0" fontId="22" fillId="4" borderId="54" xfId="0" applyFont="1" applyFill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9" fillId="4" borderId="10" xfId="0" applyFont="1" applyFill="1" applyBorder="1" applyAlignment="1">
      <alignment horizontal="center" vertical="center" textRotation="90" wrapText="1"/>
    </xf>
    <xf numFmtId="0" fontId="9" fillId="4" borderId="48" xfId="0" applyFont="1" applyFill="1" applyBorder="1" applyAlignment="1">
      <alignment horizontal="center" vertical="center" textRotation="90" wrapText="1"/>
    </xf>
    <xf numFmtId="0" fontId="24" fillId="4" borderId="7" xfId="0" applyFont="1" applyFill="1" applyBorder="1" applyAlignment="1">
      <alignment horizontal="center" vertical="center"/>
    </xf>
    <xf numFmtId="0" fontId="24" fillId="4" borderId="42" xfId="0" applyFont="1" applyFill="1" applyBorder="1" applyAlignment="1">
      <alignment horizontal="center" vertical="center"/>
    </xf>
    <xf numFmtId="3" fontId="33" fillId="0" borderId="11" xfId="0" applyNumberFormat="1" applyFont="1" applyBorder="1" applyAlignment="1">
      <alignment horizontal="center" vertical="center"/>
    </xf>
    <xf numFmtId="3" fontId="33" fillId="0" borderId="49" xfId="0" applyNumberFormat="1" applyFont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textRotation="90" wrapText="1"/>
    </xf>
    <xf numFmtId="0" fontId="24" fillId="4" borderId="123" xfId="0" applyFont="1" applyFill="1" applyBorder="1" applyAlignment="1">
      <alignment horizontal="center" vertical="center"/>
    </xf>
    <xf numFmtId="0" fontId="24" fillId="4" borderId="122" xfId="0" applyFont="1" applyFill="1" applyBorder="1" applyAlignment="1">
      <alignment horizontal="center" vertical="center"/>
    </xf>
    <xf numFmtId="3" fontId="33" fillId="0" borderId="57" xfId="0" applyNumberFormat="1" applyFont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9" fillId="6" borderId="65" xfId="0" applyFont="1" applyFill="1" applyBorder="1" applyAlignment="1">
      <alignment horizontal="center" vertical="center" wrapText="1"/>
    </xf>
    <xf numFmtId="0" fontId="9" fillId="6" borderId="66" xfId="0" applyFont="1" applyFill="1" applyBorder="1" applyAlignment="1">
      <alignment horizontal="center" vertical="center" wrapText="1"/>
    </xf>
    <xf numFmtId="0" fontId="9" fillId="6" borderId="67" xfId="0" applyFont="1" applyFill="1" applyBorder="1" applyAlignment="1">
      <alignment horizontal="center" vertical="center" wrapText="1"/>
    </xf>
    <xf numFmtId="0" fontId="9" fillId="6" borderId="6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textRotation="90" wrapText="1"/>
    </xf>
    <xf numFmtId="0" fontId="24" fillId="4" borderId="32" xfId="0" applyFont="1" applyFill="1" applyBorder="1" applyAlignment="1">
      <alignment horizontal="center" vertical="center"/>
    </xf>
    <xf numFmtId="3" fontId="33" fillId="0" borderId="33" xfId="0" applyNumberFormat="1" applyFont="1" applyBorder="1" applyAlignment="1">
      <alignment horizontal="center" vertical="center"/>
    </xf>
    <xf numFmtId="0" fontId="52" fillId="3" borderId="5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horizontal="center" vertical="center"/>
    </xf>
    <xf numFmtId="0" fontId="52" fillId="3" borderId="18" xfId="0" applyFont="1" applyFill="1" applyBorder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52" fillId="3" borderId="19" xfId="0" applyFont="1" applyFill="1" applyBorder="1" applyAlignment="1">
      <alignment horizontal="center" vertical="center"/>
    </xf>
    <xf numFmtId="0" fontId="52" fillId="3" borderId="27" xfId="0" applyFont="1" applyFill="1" applyBorder="1" applyAlignment="1">
      <alignment horizontal="center" vertical="center"/>
    </xf>
    <xf numFmtId="0" fontId="52" fillId="3" borderId="28" xfId="0" applyFont="1" applyFill="1" applyBorder="1" applyAlignment="1">
      <alignment horizontal="center" vertical="center"/>
    </xf>
    <xf numFmtId="0" fontId="52" fillId="3" borderId="2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24" fillId="4" borderId="72" xfId="0" applyFont="1" applyFill="1" applyBorder="1" applyAlignment="1">
      <alignment horizontal="center" vertical="center"/>
    </xf>
    <xf numFmtId="0" fontId="83" fillId="3" borderId="5" xfId="0" applyFont="1" applyFill="1" applyBorder="1" applyAlignment="1">
      <alignment horizontal="center" vertical="center"/>
    </xf>
    <xf numFmtId="0" fontId="83" fillId="3" borderId="6" xfId="0" applyFont="1" applyFill="1" applyBorder="1" applyAlignment="1">
      <alignment horizontal="center" vertical="center"/>
    </xf>
    <xf numFmtId="0" fontId="83" fillId="3" borderId="7" xfId="0" applyFont="1" applyFill="1" applyBorder="1" applyAlignment="1">
      <alignment horizontal="center" vertical="center"/>
    </xf>
    <xf numFmtId="0" fontId="83" fillId="3" borderId="18" xfId="0" applyFont="1" applyFill="1" applyBorder="1" applyAlignment="1">
      <alignment horizontal="center" vertical="center"/>
    </xf>
    <xf numFmtId="0" fontId="83" fillId="3" borderId="0" xfId="0" applyFont="1" applyFill="1" applyAlignment="1">
      <alignment horizontal="center" vertical="center"/>
    </xf>
    <xf numFmtId="0" fontId="83" fillId="3" borderId="19" xfId="0" applyFont="1" applyFill="1" applyBorder="1" applyAlignment="1">
      <alignment horizontal="center" vertical="center"/>
    </xf>
    <xf numFmtId="0" fontId="83" fillId="3" borderId="27" xfId="0" applyFont="1" applyFill="1" applyBorder="1" applyAlignment="1">
      <alignment horizontal="center" vertical="center"/>
    </xf>
    <xf numFmtId="0" fontId="83" fillId="3" borderId="28" xfId="0" applyFont="1" applyFill="1" applyBorder="1" applyAlignment="1">
      <alignment horizontal="center" vertical="center"/>
    </xf>
    <xf numFmtId="0" fontId="83" fillId="3" borderId="29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3" fillId="3" borderId="5" xfId="0" applyFont="1" applyFill="1" applyBorder="1" applyAlignment="1">
      <alignment horizontal="center" vertical="center"/>
    </xf>
    <xf numFmtId="0" fontId="73" fillId="3" borderId="6" xfId="0" applyFont="1" applyFill="1" applyBorder="1" applyAlignment="1">
      <alignment horizontal="center" vertical="center"/>
    </xf>
    <xf numFmtId="0" fontId="73" fillId="3" borderId="7" xfId="0" applyFont="1" applyFill="1" applyBorder="1" applyAlignment="1">
      <alignment horizontal="center" vertical="center"/>
    </xf>
    <xf numFmtId="0" fontId="73" fillId="3" borderId="18" xfId="0" applyFont="1" applyFill="1" applyBorder="1" applyAlignment="1">
      <alignment horizontal="center" vertical="center"/>
    </xf>
    <xf numFmtId="0" fontId="73" fillId="3" borderId="0" xfId="0" applyFont="1" applyFill="1" applyAlignment="1">
      <alignment horizontal="center" vertical="center"/>
    </xf>
    <xf numFmtId="0" fontId="73" fillId="3" borderId="19" xfId="0" applyFont="1" applyFill="1" applyBorder="1" applyAlignment="1">
      <alignment horizontal="center" vertical="center"/>
    </xf>
    <xf numFmtId="0" fontId="73" fillId="3" borderId="27" xfId="0" applyFont="1" applyFill="1" applyBorder="1" applyAlignment="1">
      <alignment horizontal="center" vertical="center"/>
    </xf>
    <xf numFmtId="0" fontId="73" fillId="3" borderId="28" xfId="0" applyFont="1" applyFill="1" applyBorder="1" applyAlignment="1">
      <alignment horizontal="center" vertical="center"/>
    </xf>
    <xf numFmtId="0" fontId="73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4" borderId="7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72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10" fillId="5" borderId="7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textRotation="90"/>
    </xf>
    <xf numFmtId="0" fontId="10" fillId="5" borderId="21" xfId="0" applyFont="1" applyFill="1" applyBorder="1" applyAlignment="1">
      <alignment horizontal="center" vertical="center" textRotation="90"/>
    </xf>
    <xf numFmtId="0" fontId="10" fillId="5" borderId="31" xfId="0" applyFont="1" applyFill="1" applyBorder="1" applyAlignment="1">
      <alignment horizontal="center" vertical="center" textRotation="90"/>
    </xf>
    <xf numFmtId="0" fontId="10" fillId="5" borderId="7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89" fillId="0" borderId="1" xfId="0" applyFont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25" fillId="4" borderId="22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39" fillId="3" borderId="27" xfId="0" applyFont="1" applyFill="1" applyBorder="1" applyAlignment="1">
      <alignment horizontal="center" vertical="center"/>
    </xf>
    <xf numFmtId="0" fontId="39" fillId="3" borderId="28" xfId="0" applyFont="1" applyFill="1" applyBorder="1" applyAlignment="1">
      <alignment horizontal="center" vertical="center"/>
    </xf>
    <xf numFmtId="0" fontId="39" fillId="3" borderId="29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24" fillId="4" borderId="54" xfId="0" applyFont="1" applyFill="1" applyBorder="1" applyAlignment="1">
      <alignment horizontal="center" vertical="center"/>
    </xf>
    <xf numFmtId="0" fontId="25" fillId="4" borderId="53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/>
    </xf>
    <xf numFmtId="0" fontId="9" fillId="4" borderId="68" xfId="0" applyFont="1" applyFill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27" xfId="0" applyFont="1" applyFill="1" applyBorder="1" applyAlignment="1">
      <alignment horizontal="center" vertical="center"/>
    </xf>
    <xf numFmtId="0" fontId="8" fillId="16" borderId="28" xfId="0" applyFont="1" applyFill="1" applyBorder="1" applyAlignment="1">
      <alignment horizontal="center" vertical="center"/>
    </xf>
    <xf numFmtId="0" fontId="8" fillId="16" borderId="29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9" fillId="17" borderId="8" xfId="0" applyFont="1" applyFill="1" applyBorder="1" applyAlignment="1">
      <alignment horizontal="center"/>
    </xf>
    <xf numFmtId="0" fontId="9" fillId="17" borderId="9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textRotation="90"/>
    </xf>
    <xf numFmtId="0" fontId="9" fillId="6" borderId="31" xfId="0" applyFont="1" applyFill="1" applyBorder="1" applyAlignment="1">
      <alignment horizontal="center" vertical="center" textRotation="90"/>
    </xf>
    <xf numFmtId="0" fontId="20" fillId="7" borderId="0" xfId="1" applyFont="1" applyFill="1" applyAlignment="1">
      <alignment horizontal="left" vertical="center"/>
    </xf>
    <xf numFmtId="0" fontId="20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5" fillId="17" borderId="27" xfId="0" applyFont="1" applyFill="1" applyBorder="1" applyAlignment="1">
      <alignment horizontal="center" vertical="center" wrapText="1"/>
    </xf>
    <xf numFmtId="0" fontId="25" fillId="17" borderId="28" xfId="0" applyFont="1" applyFill="1" applyBorder="1" applyAlignment="1">
      <alignment horizontal="center" vertical="center" wrapText="1"/>
    </xf>
    <xf numFmtId="0" fontId="25" fillId="17" borderId="74" xfId="0" applyFont="1" applyFill="1" applyBorder="1" applyAlignment="1">
      <alignment horizontal="center" vertical="center" wrapText="1"/>
    </xf>
    <xf numFmtId="0" fontId="25" fillId="17" borderId="75" xfId="0" applyFont="1" applyFill="1" applyBorder="1" applyAlignment="1">
      <alignment horizontal="center" vertical="center" wrapText="1"/>
    </xf>
    <xf numFmtId="0" fontId="19" fillId="7" borderId="0" xfId="1" applyFont="1" applyFill="1" applyAlignment="1">
      <alignment horizontal="center" vertical="center"/>
    </xf>
    <xf numFmtId="0" fontId="21" fillId="7" borderId="0" xfId="1" applyFont="1" applyFill="1" applyAlignment="1">
      <alignment horizontal="right" vertical="center"/>
    </xf>
    <xf numFmtId="0" fontId="21" fillId="7" borderId="0" xfId="1" applyFont="1" applyFill="1" applyAlignment="1">
      <alignment horizontal="left" vertical="center"/>
    </xf>
    <xf numFmtId="164" fontId="22" fillId="7" borderId="0" xfId="1" applyNumberFormat="1" applyFont="1" applyFill="1" applyAlignment="1">
      <alignment horizontal="right" vertical="center"/>
    </xf>
    <xf numFmtId="164" fontId="22" fillId="7" borderId="0" xfId="1" applyNumberFormat="1" applyFont="1" applyFill="1" applyAlignment="1">
      <alignment horizontal="left" vertical="center"/>
    </xf>
    <xf numFmtId="164" fontId="23" fillId="7" borderId="0" xfId="1" applyNumberFormat="1" applyFont="1" applyFill="1" applyAlignment="1">
      <alignment horizontal="right" vertical="center"/>
    </xf>
    <xf numFmtId="0" fontId="12" fillId="18" borderId="12" xfId="0" applyFont="1" applyFill="1" applyBorder="1" applyAlignment="1">
      <alignment horizontal="center" vertical="center"/>
    </xf>
    <xf numFmtId="0" fontId="12" fillId="18" borderId="24" xfId="0" applyFont="1" applyFill="1" applyBorder="1" applyAlignment="1">
      <alignment horizontal="center" vertical="center"/>
    </xf>
    <xf numFmtId="164" fontId="13" fillId="17" borderId="12" xfId="0" applyNumberFormat="1" applyFont="1" applyFill="1" applyBorder="1" applyAlignment="1">
      <alignment horizontal="center" vertical="center"/>
    </xf>
    <xf numFmtId="164" fontId="13" fillId="17" borderId="24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1" fillId="16" borderId="11" xfId="0" applyFont="1" applyFill="1" applyBorder="1" applyAlignment="1">
      <alignment horizontal="center" vertical="center"/>
    </xf>
    <xf numFmtId="0" fontId="11" fillId="16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18" borderId="38" xfId="0" applyFont="1" applyFill="1" applyBorder="1" applyAlignment="1">
      <alignment horizontal="center" vertical="center" wrapText="1"/>
    </xf>
    <xf numFmtId="0" fontId="9" fillId="18" borderId="45" xfId="0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horizontal="center" vertical="center" wrapText="1"/>
    </xf>
    <xf numFmtId="0" fontId="9" fillId="18" borderId="43" xfId="0" applyFont="1" applyFill="1" applyBorder="1" applyAlignment="1">
      <alignment horizontal="center" vertical="center" wrapText="1"/>
    </xf>
    <xf numFmtId="0" fontId="9" fillId="18" borderId="39" xfId="0" applyFont="1" applyFill="1" applyBorder="1" applyAlignment="1">
      <alignment horizontal="center" vertical="center" wrapText="1"/>
    </xf>
    <xf numFmtId="0" fontId="9" fillId="18" borderId="46" xfId="0" applyFont="1" applyFill="1" applyBorder="1" applyAlignment="1">
      <alignment horizontal="center" vertical="center" wrapText="1"/>
    </xf>
    <xf numFmtId="0" fontId="9" fillId="17" borderId="5" xfId="0" applyFont="1" applyFill="1" applyBorder="1" applyAlignment="1">
      <alignment horizontal="center" vertical="center" wrapText="1"/>
    </xf>
    <xf numFmtId="0" fontId="9" fillId="17" borderId="47" xfId="0" applyFont="1" applyFill="1" applyBorder="1" applyAlignment="1">
      <alignment horizontal="center" vertical="center" wrapText="1"/>
    </xf>
    <xf numFmtId="0" fontId="9" fillId="17" borderId="6" xfId="0" applyFont="1" applyFill="1" applyBorder="1" applyAlignment="1">
      <alignment horizontal="center" vertical="center" wrapText="1"/>
    </xf>
    <xf numFmtId="0" fontId="9" fillId="17" borderId="41" xfId="0" applyFont="1" applyFill="1" applyBorder="1" applyAlignment="1">
      <alignment horizontal="center" vertical="center" wrapText="1"/>
    </xf>
    <xf numFmtId="0" fontId="9" fillId="18" borderId="37" xfId="0" applyFont="1" applyFill="1" applyBorder="1" applyAlignment="1">
      <alignment horizontal="center" vertical="center" wrapText="1"/>
    </xf>
    <xf numFmtId="0" fontId="9" fillId="18" borderId="44" xfId="0" applyFont="1" applyFill="1" applyBorder="1" applyAlignment="1">
      <alignment horizontal="center" vertical="center" wrapText="1"/>
    </xf>
    <xf numFmtId="0" fontId="9" fillId="17" borderId="35" xfId="0" applyFont="1" applyFill="1" applyBorder="1" applyAlignment="1">
      <alignment horizontal="center" vertical="center"/>
    </xf>
    <xf numFmtId="0" fontId="9" fillId="17" borderId="40" xfId="0" applyFont="1" applyFill="1" applyBorder="1" applyAlignment="1">
      <alignment horizontal="center" vertical="center"/>
    </xf>
    <xf numFmtId="0" fontId="25" fillId="17" borderId="36" xfId="0" applyFont="1" applyFill="1" applyBorder="1" applyAlignment="1">
      <alignment horizontal="center" vertical="center" wrapText="1"/>
    </xf>
    <xf numFmtId="0" fontId="25" fillId="17" borderId="43" xfId="0" applyFont="1" applyFill="1" applyBorder="1" applyAlignment="1">
      <alignment horizontal="center" vertical="center" wrapText="1"/>
    </xf>
    <xf numFmtId="0" fontId="9" fillId="16" borderId="35" xfId="0" applyFont="1" applyFill="1" applyBorder="1" applyAlignment="1">
      <alignment horizontal="center" vertical="center" wrapText="1"/>
    </xf>
    <xf numFmtId="0" fontId="9" fillId="16" borderId="36" xfId="0" applyFont="1" applyFill="1" applyBorder="1" applyAlignment="1">
      <alignment horizontal="center" vertical="center" wrapText="1"/>
    </xf>
    <xf numFmtId="0" fontId="9" fillId="16" borderId="37" xfId="0" applyFont="1" applyFill="1" applyBorder="1" applyAlignment="1">
      <alignment horizontal="center" vertical="center" wrapText="1"/>
    </xf>
    <xf numFmtId="0" fontId="9" fillId="16" borderId="40" xfId="0" applyFont="1" applyFill="1" applyBorder="1" applyAlignment="1">
      <alignment horizontal="center" vertical="center" wrapText="1"/>
    </xf>
    <xf numFmtId="0" fontId="9" fillId="16" borderId="43" xfId="0" applyFont="1" applyFill="1" applyBorder="1" applyAlignment="1">
      <alignment horizontal="center" vertical="center" wrapText="1"/>
    </xf>
    <xf numFmtId="0" fontId="9" fillId="16" borderId="44" xfId="0" applyFont="1" applyFill="1" applyBorder="1" applyAlignment="1">
      <alignment horizontal="center" vertical="center" wrapText="1"/>
    </xf>
    <xf numFmtId="0" fontId="20" fillId="6" borderId="0" xfId="1" applyFont="1" applyFill="1" applyAlignment="1">
      <alignment horizontal="left" vertical="center"/>
    </xf>
    <xf numFmtId="0" fontId="23" fillId="7" borderId="0" xfId="1" applyFont="1" applyFill="1" applyAlignment="1">
      <alignment horizontal="center" vertical="center"/>
    </xf>
    <xf numFmtId="0" fontId="29" fillId="6" borderId="0" xfId="1" applyFont="1" applyFill="1" applyAlignment="1">
      <alignment horizontal="center" vertical="center"/>
    </xf>
    <xf numFmtId="0" fontId="9" fillId="16" borderId="61" xfId="0" applyFont="1" applyFill="1" applyBorder="1" applyAlignment="1">
      <alignment horizontal="center" vertical="center" wrapText="1"/>
    </xf>
    <xf numFmtId="0" fontId="9" fillId="16" borderId="53" xfId="0" applyFont="1" applyFill="1" applyBorder="1" applyAlignment="1">
      <alignment horizontal="center" vertical="center" wrapText="1"/>
    </xf>
    <xf numFmtId="0" fontId="9" fillId="16" borderId="62" xfId="0" applyFont="1" applyFill="1" applyBorder="1" applyAlignment="1">
      <alignment horizontal="center" vertical="center" wrapText="1"/>
    </xf>
    <xf numFmtId="0" fontId="9" fillId="16" borderId="63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9" fillId="16" borderId="64" xfId="0" applyFont="1" applyFill="1" applyBorder="1" applyAlignment="1">
      <alignment horizontal="center" vertical="center" wrapText="1"/>
    </xf>
    <xf numFmtId="0" fontId="12" fillId="18" borderId="34" xfId="0" applyFont="1" applyFill="1" applyBorder="1" applyAlignment="1">
      <alignment horizontal="center" vertical="center"/>
    </xf>
    <xf numFmtId="0" fontId="9" fillId="17" borderId="10" xfId="0" applyFont="1" applyFill="1" applyBorder="1" applyAlignment="1">
      <alignment horizontal="center" vertical="center" textRotation="90" wrapText="1"/>
    </xf>
    <xf numFmtId="0" fontId="9" fillId="17" borderId="48" xfId="0" applyFont="1" applyFill="1" applyBorder="1" applyAlignment="1">
      <alignment horizontal="center" vertical="center" textRotation="90" wrapText="1"/>
    </xf>
    <xf numFmtId="0" fontId="24" fillId="17" borderId="7" xfId="0" applyFont="1" applyFill="1" applyBorder="1" applyAlignment="1">
      <alignment horizontal="center" vertical="center"/>
    </xf>
    <xf numFmtId="0" fontId="24" fillId="17" borderId="42" xfId="0" applyFont="1" applyFill="1" applyBorder="1" applyAlignment="1">
      <alignment horizontal="center" vertical="center"/>
    </xf>
    <xf numFmtId="0" fontId="60" fillId="17" borderId="56" xfId="0" applyFont="1" applyFill="1" applyBorder="1" applyAlignment="1">
      <alignment horizontal="center" vertical="center" textRotation="90" wrapText="1"/>
    </xf>
    <xf numFmtId="0" fontId="60" fillId="17" borderId="48" xfId="0" applyFont="1" applyFill="1" applyBorder="1" applyAlignment="1">
      <alignment horizontal="center" vertical="center" textRotation="90" wrapText="1"/>
    </xf>
    <xf numFmtId="0" fontId="24" fillId="17" borderId="54" xfId="0" applyFont="1" applyFill="1" applyBorder="1" applyAlignment="1">
      <alignment horizontal="center" vertical="center"/>
    </xf>
    <xf numFmtId="0" fontId="9" fillId="17" borderId="56" xfId="0" applyFont="1" applyFill="1" applyBorder="1" applyAlignment="1">
      <alignment horizontal="center" vertical="center" textRotation="90" wrapText="1"/>
    </xf>
    <xf numFmtId="0" fontId="9" fillId="17" borderId="55" xfId="0" applyFont="1" applyFill="1" applyBorder="1" applyAlignment="1">
      <alignment horizontal="center" vertical="center" wrapText="1"/>
    </xf>
    <xf numFmtId="0" fontId="9" fillId="17" borderId="53" xfId="0" applyFont="1" applyFill="1" applyBorder="1" applyAlignment="1">
      <alignment horizontal="center"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62" xfId="0" applyFont="1" applyFill="1" applyBorder="1" applyAlignment="1">
      <alignment horizontal="center" vertical="center" wrapText="1"/>
    </xf>
    <xf numFmtId="0" fontId="9" fillId="6" borderId="64" xfId="0" applyFont="1" applyFill="1" applyBorder="1" applyAlignment="1">
      <alignment horizontal="center" vertical="center" wrapText="1"/>
    </xf>
    <xf numFmtId="0" fontId="9" fillId="16" borderId="45" xfId="0" applyFont="1" applyFill="1" applyBorder="1" applyAlignment="1">
      <alignment horizontal="center" vertical="center" wrapText="1"/>
    </xf>
    <xf numFmtId="0" fontId="9" fillId="6" borderId="61" xfId="0" applyFont="1" applyFill="1" applyBorder="1" applyAlignment="1">
      <alignment horizontal="center" vertical="center" wrapText="1"/>
    </xf>
    <xf numFmtId="0" fontId="9" fillId="6" borderId="63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74" xfId="0" applyFont="1" applyFill="1" applyBorder="1" applyAlignment="1">
      <alignment horizontal="center" vertical="center" wrapText="1"/>
    </xf>
    <xf numFmtId="0" fontId="9" fillId="17" borderId="65" xfId="0" applyFont="1" applyFill="1" applyBorder="1" applyAlignment="1">
      <alignment horizontal="center" vertical="center"/>
    </xf>
    <xf numFmtId="0" fontId="25" fillId="17" borderId="66" xfId="0" applyFont="1" applyFill="1" applyBorder="1" applyAlignment="1">
      <alignment horizontal="center" vertical="center" wrapText="1"/>
    </xf>
    <xf numFmtId="0" fontId="9" fillId="6" borderId="75" xfId="0" applyFont="1" applyFill="1" applyBorder="1" applyAlignment="1">
      <alignment horizontal="center" vertical="center" wrapText="1"/>
    </xf>
    <xf numFmtId="0" fontId="9" fillId="16" borderId="46" xfId="0" applyFont="1" applyFill="1" applyBorder="1" applyAlignment="1">
      <alignment horizontal="center" vertical="center" wrapText="1"/>
    </xf>
    <xf numFmtId="0" fontId="9" fillId="16" borderId="68" xfId="0" applyFont="1" applyFill="1" applyBorder="1" applyAlignment="1">
      <alignment horizontal="center" vertical="center" wrapText="1"/>
    </xf>
    <xf numFmtId="0" fontId="9" fillId="16" borderId="66" xfId="0" applyFont="1" applyFill="1" applyBorder="1" applyAlignment="1">
      <alignment horizontal="center" vertical="center" wrapText="1"/>
    </xf>
    <xf numFmtId="0" fontId="9" fillId="16" borderId="69" xfId="0" applyFont="1" applyFill="1" applyBorder="1" applyAlignment="1">
      <alignment horizontal="center" vertical="center" wrapText="1"/>
    </xf>
    <xf numFmtId="0" fontId="9" fillId="17" borderId="27" xfId="0" applyFont="1" applyFill="1" applyBorder="1" applyAlignment="1">
      <alignment horizontal="center" vertical="center" wrapText="1"/>
    </xf>
    <xf numFmtId="0" fontId="9" fillId="17" borderId="28" xfId="0" applyFont="1" applyFill="1" applyBorder="1" applyAlignment="1">
      <alignment horizontal="center" vertical="center" wrapText="1"/>
    </xf>
    <xf numFmtId="0" fontId="60" fillId="17" borderId="31" xfId="0" applyFont="1" applyFill="1" applyBorder="1" applyAlignment="1">
      <alignment horizontal="center" vertical="center" textRotation="90" wrapText="1"/>
    </xf>
    <xf numFmtId="0" fontId="24" fillId="17" borderId="29" xfId="0" applyFont="1" applyFill="1" applyBorder="1" applyAlignment="1">
      <alignment horizontal="center" vertical="center"/>
    </xf>
    <xf numFmtId="0" fontId="88" fillId="16" borderId="5" xfId="0" applyFont="1" applyFill="1" applyBorder="1" applyAlignment="1">
      <alignment horizontal="center" vertical="center"/>
    </xf>
    <xf numFmtId="0" fontId="88" fillId="16" borderId="6" xfId="0" applyFont="1" applyFill="1" applyBorder="1" applyAlignment="1">
      <alignment horizontal="center" vertical="center"/>
    </xf>
    <xf numFmtId="0" fontId="88" fillId="16" borderId="7" xfId="0" applyFont="1" applyFill="1" applyBorder="1" applyAlignment="1">
      <alignment horizontal="center" vertical="center"/>
    </xf>
    <xf numFmtId="0" fontId="88" fillId="16" borderId="27" xfId="0" applyFont="1" applyFill="1" applyBorder="1" applyAlignment="1">
      <alignment horizontal="center" vertical="center"/>
    </xf>
    <xf numFmtId="0" fontId="88" fillId="16" borderId="28" xfId="0" applyFont="1" applyFill="1" applyBorder="1" applyAlignment="1">
      <alignment horizontal="center" vertical="center"/>
    </xf>
    <xf numFmtId="0" fontId="88" fillId="16" borderId="29" xfId="0" applyFont="1" applyFill="1" applyBorder="1" applyAlignment="1">
      <alignment horizontal="center" vertical="center"/>
    </xf>
    <xf numFmtId="0" fontId="93" fillId="18" borderId="38" xfId="0" applyFont="1" applyFill="1" applyBorder="1" applyAlignment="1">
      <alignment horizontal="center" vertical="center" wrapText="1"/>
    </xf>
    <xf numFmtId="0" fontId="93" fillId="18" borderId="45" xfId="0" applyFont="1" applyFill="1" applyBorder="1" applyAlignment="1">
      <alignment horizontal="center" vertical="center" wrapText="1"/>
    </xf>
    <xf numFmtId="0" fontId="93" fillId="18" borderId="36" xfId="0" applyFont="1" applyFill="1" applyBorder="1" applyAlignment="1">
      <alignment horizontal="center" vertical="center" wrapText="1"/>
    </xf>
    <xf numFmtId="0" fontId="93" fillId="18" borderId="43" xfId="0" applyFont="1" applyFill="1" applyBorder="1" applyAlignment="1">
      <alignment horizontal="center" vertical="center" wrapText="1"/>
    </xf>
    <xf numFmtId="0" fontId="93" fillId="18" borderId="39" xfId="0" applyFont="1" applyFill="1" applyBorder="1" applyAlignment="1">
      <alignment horizontal="center" vertical="center" wrapText="1"/>
    </xf>
    <xf numFmtId="0" fontId="93" fillId="18" borderId="46" xfId="0" applyFont="1" applyFill="1" applyBorder="1" applyAlignment="1">
      <alignment horizontal="center" vertical="center" wrapText="1"/>
    </xf>
    <xf numFmtId="0" fontId="73" fillId="16" borderId="5" xfId="0" applyFont="1" applyFill="1" applyBorder="1" applyAlignment="1">
      <alignment horizontal="center" vertical="center"/>
    </xf>
    <xf numFmtId="0" fontId="73" fillId="16" borderId="6" xfId="0" applyFont="1" applyFill="1" applyBorder="1" applyAlignment="1">
      <alignment horizontal="center" vertical="center"/>
    </xf>
    <xf numFmtId="0" fontId="73" fillId="16" borderId="7" xfId="0" applyFont="1" applyFill="1" applyBorder="1" applyAlignment="1">
      <alignment horizontal="center" vertical="center"/>
    </xf>
    <xf numFmtId="0" fontId="73" fillId="16" borderId="27" xfId="0" applyFont="1" applyFill="1" applyBorder="1" applyAlignment="1">
      <alignment horizontal="center" vertical="center"/>
    </xf>
    <xf numFmtId="0" fontId="73" fillId="16" borderId="28" xfId="0" applyFont="1" applyFill="1" applyBorder="1" applyAlignment="1">
      <alignment horizontal="center" vertical="center"/>
    </xf>
    <xf numFmtId="0" fontId="73" fillId="16" borderId="29" xfId="0" applyFont="1" applyFill="1" applyBorder="1" applyAlignment="1">
      <alignment horizontal="center" vertical="center"/>
    </xf>
    <xf numFmtId="0" fontId="25" fillId="19" borderId="78" xfId="0" applyFont="1" applyFill="1" applyBorder="1" applyAlignment="1">
      <alignment horizontal="center" vertical="center" wrapText="1"/>
    </xf>
    <xf numFmtId="0" fontId="25" fillId="19" borderId="28" xfId="0" applyFont="1" applyFill="1" applyBorder="1" applyAlignment="1">
      <alignment horizontal="center" vertical="center" wrapText="1"/>
    </xf>
    <xf numFmtId="0" fontId="25" fillId="19" borderId="79" xfId="0" applyFont="1" applyFill="1" applyBorder="1" applyAlignment="1">
      <alignment horizontal="center" vertical="center" wrapText="1"/>
    </xf>
    <xf numFmtId="0" fontId="83" fillId="16" borderId="5" xfId="0" applyFont="1" applyFill="1" applyBorder="1" applyAlignment="1">
      <alignment horizontal="center" vertical="center"/>
    </xf>
    <xf numFmtId="0" fontId="83" fillId="16" borderId="6" xfId="0" applyFont="1" applyFill="1" applyBorder="1" applyAlignment="1">
      <alignment horizontal="center" vertical="center"/>
    </xf>
    <xf numFmtId="0" fontId="83" fillId="16" borderId="7" xfId="0" applyFont="1" applyFill="1" applyBorder="1" applyAlignment="1">
      <alignment horizontal="center" vertical="center"/>
    </xf>
    <xf numFmtId="0" fontId="83" fillId="16" borderId="27" xfId="0" applyFont="1" applyFill="1" applyBorder="1" applyAlignment="1">
      <alignment horizontal="center" vertical="center"/>
    </xf>
    <xf numFmtId="0" fontId="83" fillId="16" borderId="28" xfId="0" applyFont="1" applyFill="1" applyBorder="1" applyAlignment="1">
      <alignment horizontal="center" vertical="center"/>
    </xf>
    <xf numFmtId="0" fontId="83" fillId="16" borderId="29" xfId="0" applyFont="1" applyFill="1" applyBorder="1" applyAlignment="1">
      <alignment horizontal="center" vertical="center"/>
    </xf>
    <xf numFmtId="0" fontId="9" fillId="19" borderId="76" xfId="0" applyFont="1" applyFill="1" applyBorder="1" applyAlignment="1">
      <alignment horizontal="center"/>
    </xf>
    <xf numFmtId="0" fontId="9" fillId="19" borderId="6" xfId="0" applyFont="1" applyFill="1" applyBorder="1" applyAlignment="1">
      <alignment horizontal="center"/>
    </xf>
    <xf numFmtId="0" fontId="9" fillId="19" borderId="77" xfId="0" applyFont="1" applyFill="1" applyBorder="1" applyAlignment="1">
      <alignment horizontal="center"/>
    </xf>
    <xf numFmtId="0" fontId="9" fillId="19" borderId="80" xfId="0" applyFont="1" applyFill="1" applyBorder="1" applyAlignment="1">
      <alignment horizontal="center" vertical="center" wrapText="1"/>
    </xf>
    <xf numFmtId="0" fontId="9" fillId="19" borderId="82" xfId="0" applyFont="1" applyFill="1" applyBorder="1" applyAlignment="1">
      <alignment horizontal="center" vertical="center" wrapText="1"/>
    </xf>
    <xf numFmtId="0" fontId="9" fillId="19" borderId="36" xfId="0" applyFont="1" applyFill="1" applyBorder="1" applyAlignment="1">
      <alignment horizontal="center" vertical="center" wrapText="1"/>
    </xf>
    <xf numFmtId="0" fontId="9" fillId="19" borderId="43" xfId="0" applyFont="1" applyFill="1" applyBorder="1" applyAlignment="1">
      <alignment horizontal="center" vertical="center" wrapText="1"/>
    </xf>
    <xf numFmtId="0" fontId="9" fillId="19" borderId="81" xfId="0" applyFont="1" applyFill="1" applyBorder="1" applyAlignment="1">
      <alignment horizontal="center" vertical="center" wrapText="1"/>
    </xf>
    <xf numFmtId="0" fontId="9" fillId="19" borderId="83" xfId="0" applyFont="1" applyFill="1" applyBorder="1" applyAlignment="1">
      <alignment horizontal="center" vertical="center" wrapText="1"/>
    </xf>
    <xf numFmtId="0" fontId="9" fillId="19" borderId="85" xfId="0" applyFont="1" applyFill="1" applyBorder="1" applyAlignment="1">
      <alignment horizontal="center" vertical="center" wrapText="1"/>
    </xf>
    <xf numFmtId="0" fontId="9" fillId="16" borderId="67" xfId="0" applyFont="1" applyFill="1" applyBorder="1" applyAlignment="1">
      <alignment horizontal="center" vertical="center" wrapText="1"/>
    </xf>
    <xf numFmtId="0" fontId="9" fillId="19" borderId="84" xfId="0" applyFont="1" applyFill="1" applyBorder="1" applyAlignment="1">
      <alignment horizontal="center" vertical="center" wrapText="1"/>
    </xf>
    <xf numFmtId="0" fontId="9" fillId="19" borderId="66" xfId="0" applyFont="1" applyFill="1" applyBorder="1" applyAlignment="1">
      <alignment horizontal="center" vertical="center" wrapText="1"/>
    </xf>
    <xf numFmtId="0" fontId="9" fillId="17" borderId="37" xfId="0" applyFont="1" applyFill="1" applyBorder="1" applyAlignment="1">
      <alignment horizontal="center" vertical="center" wrapText="1"/>
    </xf>
    <xf numFmtId="0" fontId="9" fillId="17" borderId="44" xfId="0" applyFont="1" applyFill="1" applyBorder="1" applyAlignment="1">
      <alignment horizontal="center" vertical="center" wrapText="1"/>
    </xf>
    <xf numFmtId="0" fontId="9" fillId="18" borderId="53" xfId="0" applyFont="1" applyFill="1" applyBorder="1" applyAlignment="1">
      <alignment horizontal="center" vertical="center" wrapText="1"/>
    </xf>
    <xf numFmtId="0" fontId="9" fillId="18" borderId="41" xfId="0" applyFont="1" applyFill="1" applyBorder="1" applyAlignment="1">
      <alignment horizontal="center" vertical="center" wrapText="1"/>
    </xf>
    <xf numFmtId="0" fontId="9" fillId="18" borderId="62" xfId="0" applyFont="1" applyFill="1" applyBorder="1" applyAlignment="1">
      <alignment horizontal="center" vertical="center" wrapText="1"/>
    </xf>
    <xf numFmtId="0" fontId="9" fillId="18" borderId="64" xfId="0" applyFont="1" applyFill="1" applyBorder="1" applyAlignment="1">
      <alignment horizontal="center" vertical="center" wrapText="1"/>
    </xf>
    <xf numFmtId="0" fontId="9" fillId="18" borderId="61" xfId="0" applyFont="1" applyFill="1" applyBorder="1" applyAlignment="1">
      <alignment horizontal="center" vertical="center" wrapText="1"/>
    </xf>
    <xf numFmtId="0" fontId="9" fillId="18" borderId="63" xfId="0" applyFont="1" applyFill="1" applyBorder="1" applyAlignment="1">
      <alignment horizontal="center" vertical="center" wrapText="1"/>
    </xf>
    <xf numFmtId="0" fontId="9" fillId="17" borderId="45" xfId="0" applyFont="1" applyFill="1" applyBorder="1" applyAlignment="1">
      <alignment horizontal="center" vertical="center" wrapText="1"/>
    </xf>
    <xf numFmtId="0" fontId="9" fillId="15" borderId="55" xfId="0" applyFont="1" applyFill="1" applyBorder="1" applyAlignment="1">
      <alignment horizontal="center" vertical="center"/>
    </xf>
    <xf numFmtId="0" fontId="9" fillId="15" borderId="47" xfId="0" applyFont="1" applyFill="1" applyBorder="1" applyAlignment="1">
      <alignment horizontal="center" vertical="center"/>
    </xf>
    <xf numFmtId="0" fontId="25" fillId="15" borderId="53" xfId="0" applyFont="1" applyFill="1" applyBorder="1" applyAlignment="1">
      <alignment horizontal="center" vertical="center"/>
    </xf>
    <xf numFmtId="0" fontId="25" fillId="15" borderId="41" xfId="0" applyFont="1" applyFill="1" applyBorder="1" applyAlignment="1">
      <alignment horizontal="center" vertical="center"/>
    </xf>
    <xf numFmtId="0" fontId="22" fillId="15" borderId="53" xfId="0" applyFont="1" applyFill="1" applyBorder="1" applyAlignment="1">
      <alignment horizontal="center" vertical="center"/>
    </xf>
    <xf numFmtId="0" fontId="22" fillId="15" borderId="54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22" fillId="15" borderId="42" xfId="0" applyFont="1" applyFill="1" applyBorder="1" applyAlignment="1">
      <alignment horizontal="center" vertical="center"/>
    </xf>
    <xf numFmtId="0" fontId="9" fillId="18" borderId="54" xfId="0" applyFont="1" applyFill="1" applyBorder="1" applyAlignment="1">
      <alignment horizontal="center" vertical="center" wrapText="1"/>
    </xf>
    <xf numFmtId="0" fontId="9" fillId="18" borderId="42" xfId="0" applyFont="1" applyFill="1" applyBorder="1" applyAlignment="1">
      <alignment horizontal="center" vertical="center" wrapText="1"/>
    </xf>
    <xf numFmtId="0" fontId="11" fillId="16" borderId="11" xfId="0" applyFont="1" applyFill="1" applyBorder="1" applyAlignment="1">
      <alignment horizontal="center" vertical="center" wrapText="1"/>
    </xf>
    <xf numFmtId="0" fontId="11" fillId="16" borderId="23" xfId="0" applyFont="1" applyFill="1" applyBorder="1" applyAlignment="1">
      <alignment horizontal="center" vertical="center" wrapText="1"/>
    </xf>
    <xf numFmtId="0" fontId="11" fillId="16" borderId="33" xfId="0" applyFont="1" applyFill="1" applyBorder="1" applyAlignment="1">
      <alignment horizontal="center" vertical="center" wrapText="1"/>
    </xf>
    <xf numFmtId="0" fontId="8" fillId="16" borderId="18" xfId="0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0" fontId="8" fillId="16" borderId="19" xfId="0" applyFont="1" applyFill="1" applyBorder="1" applyAlignment="1">
      <alignment horizontal="center" vertical="center"/>
    </xf>
    <xf numFmtId="0" fontId="9" fillId="15" borderId="71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center"/>
    </xf>
    <xf numFmtId="0" fontId="9" fillId="17" borderId="5" xfId="0" applyFont="1" applyFill="1" applyBorder="1" applyAlignment="1">
      <alignment horizontal="center" vertical="center"/>
    </xf>
    <xf numFmtId="0" fontId="9" fillId="17" borderId="6" xfId="0" applyFont="1" applyFill="1" applyBorder="1" applyAlignment="1">
      <alignment horizontal="center" vertical="center"/>
    </xf>
    <xf numFmtId="0" fontId="9" fillId="17" borderId="8" xfId="0" applyFont="1" applyFill="1" applyBorder="1" applyAlignment="1">
      <alignment horizontal="center" vertical="center"/>
    </xf>
    <xf numFmtId="0" fontId="9" fillId="17" borderId="18" xfId="0" applyFont="1" applyFill="1" applyBorder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0" fontId="9" fillId="17" borderId="73" xfId="0" applyFont="1" applyFill="1" applyBorder="1" applyAlignment="1">
      <alignment horizontal="center" vertical="center"/>
    </xf>
    <xf numFmtId="0" fontId="9" fillId="17" borderId="27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 vertical="center"/>
    </xf>
    <xf numFmtId="0" fontId="9" fillId="17" borderId="74" xfId="0" applyFont="1" applyFill="1" applyBorder="1" applyAlignment="1">
      <alignment horizontal="center" vertical="center"/>
    </xf>
    <xf numFmtId="0" fontId="9" fillId="17" borderId="10" xfId="0" applyFont="1" applyFill="1" applyBorder="1" applyAlignment="1">
      <alignment horizontal="center" vertical="center" textRotation="90"/>
    </xf>
    <xf numFmtId="0" fontId="9" fillId="17" borderId="21" xfId="0" applyFont="1" applyFill="1" applyBorder="1" applyAlignment="1">
      <alignment horizontal="center" vertical="center" textRotation="90"/>
    </xf>
    <xf numFmtId="0" fontId="9" fillId="17" borderId="31" xfId="0" applyFont="1" applyFill="1" applyBorder="1" applyAlignment="1">
      <alignment horizontal="center" vertical="center" textRotation="90"/>
    </xf>
    <xf numFmtId="0" fontId="9" fillId="15" borderId="72" xfId="0" applyFont="1" applyFill="1" applyBorder="1" applyAlignment="1">
      <alignment horizontal="center"/>
    </xf>
    <xf numFmtId="0" fontId="9" fillId="17" borderId="72" xfId="0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horizontal="center" vertical="center"/>
    </xf>
    <xf numFmtId="0" fontId="9" fillId="17" borderId="32" xfId="0" applyFont="1" applyFill="1" applyBorder="1" applyAlignment="1">
      <alignment horizontal="center" vertical="center"/>
    </xf>
    <xf numFmtId="0" fontId="25" fillId="15" borderId="20" xfId="0" applyFont="1" applyFill="1" applyBorder="1" applyAlignment="1">
      <alignment horizontal="center" vertical="center"/>
    </xf>
    <xf numFmtId="0" fontId="25" fillId="15" borderId="21" xfId="0" applyFont="1" applyFill="1" applyBorder="1" applyAlignment="1">
      <alignment horizontal="center" vertical="center"/>
    </xf>
    <xf numFmtId="0" fontId="25" fillId="15" borderId="30" xfId="0" applyFont="1" applyFill="1" applyBorder="1" applyAlignment="1">
      <alignment horizontal="center" vertical="center"/>
    </xf>
    <xf numFmtId="0" fontId="25" fillId="15" borderId="31" xfId="0" applyFont="1" applyFill="1" applyBorder="1" applyAlignment="1">
      <alignment horizontal="center" vertical="center"/>
    </xf>
    <xf numFmtId="0" fontId="9" fillId="15" borderId="20" xfId="0" applyFont="1" applyFill="1" applyBorder="1" applyAlignment="1">
      <alignment horizontal="center"/>
    </xf>
    <xf numFmtId="0" fontId="9" fillId="15" borderId="21" xfId="0" applyFont="1" applyFill="1" applyBorder="1" applyAlignment="1">
      <alignment horizontal="center"/>
    </xf>
    <xf numFmtId="0" fontId="9" fillId="15" borderId="22" xfId="0" applyFont="1" applyFill="1" applyBorder="1" applyAlignment="1">
      <alignment horizontal="center"/>
    </xf>
    <xf numFmtId="0" fontId="9" fillId="15" borderId="35" xfId="0" applyFont="1" applyFill="1" applyBorder="1" applyAlignment="1">
      <alignment horizontal="center" vertical="center"/>
    </xf>
    <xf numFmtId="0" fontId="9" fillId="15" borderId="40" xfId="0" applyFont="1" applyFill="1" applyBorder="1" applyAlignment="1">
      <alignment horizontal="center" vertical="center"/>
    </xf>
    <xf numFmtId="0" fontId="25" fillId="15" borderId="6" xfId="0" applyFont="1" applyFill="1" applyBorder="1" applyAlignment="1">
      <alignment horizontal="center" vertical="center"/>
    </xf>
    <xf numFmtId="0" fontId="22" fillId="15" borderId="6" xfId="0" applyFont="1" applyFill="1" applyBorder="1" applyAlignment="1">
      <alignment horizontal="center" vertical="center" wrapText="1"/>
    </xf>
    <xf numFmtId="0" fontId="22" fillId="15" borderId="7" xfId="0" applyFont="1" applyFill="1" applyBorder="1" applyAlignment="1">
      <alignment horizontal="center" vertical="center" wrapText="1"/>
    </xf>
    <xf numFmtId="0" fontId="22" fillId="15" borderId="41" xfId="0" applyFont="1" applyFill="1" applyBorder="1" applyAlignment="1">
      <alignment horizontal="center" vertical="center" wrapText="1"/>
    </xf>
    <xf numFmtId="0" fontId="22" fillId="15" borderId="42" xfId="0" applyFont="1" applyFill="1" applyBorder="1" applyAlignment="1">
      <alignment horizontal="center" vertical="center" wrapText="1"/>
    </xf>
    <xf numFmtId="0" fontId="9" fillId="17" borderId="38" xfId="0" applyFont="1" applyFill="1" applyBorder="1" applyAlignment="1">
      <alignment horizontal="center" vertical="center" wrapText="1"/>
    </xf>
    <xf numFmtId="0" fontId="9" fillId="17" borderId="36" xfId="0" applyFont="1" applyFill="1" applyBorder="1" applyAlignment="1">
      <alignment horizontal="center" vertical="center" wrapText="1"/>
    </xf>
    <xf numFmtId="0" fontId="9" fillId="17" borderId="43" xfId="0" applyFont="1" applyFill="1" applyBorder="1" applyAlignment="1">
      <alignment horizontal="center" vertical="center" wrapText="1"/>
    </xf>
    <xf numFmtId="0" fontId="39" fillId="16" borderId="27" xfId="0" applyFont="1" applyFill="1" applyBorder="1" applyAlignment="1">
      <alignment horizontal="center" vertical="center"/>
    </xf>
    <xf numFmtId="0" fontId="39" fillId="16" borderId="28" xfId="0" applyFont="1" applyFill="1" applyBorder="1" applyAlignment="1">
      <alignment horizontal="center" vertical="center"/>
    </xf>
    <xf numFmtId="0" fontId="39" fillId="16" borderId="29" xfId="0" applyFont="1" applyFill="1" applyBorder="1" applyAlignment="1">
      <alignment horizontal="center" vertical="center"/>
    </xf>
    <xf numFmtId="0" fontId="25" fillId="15" borderId="22" xfId="0" applyFont="1" applyFill="1" applyBorder="1" applyAlignment="1">
      <alignment horizontal="center" vertical="center"/>
    </xf>
    <xf numFmtId="0" fontId="25" fillId="15" borderId="32" xfId="0" applyFont="1" applyFill="1" applyBorder="1" applyAlignment="1">
      <alignment horizontal="center" vertical="center"/>
    </xf>
    <xf numFmtId="0" fontId="9" fillId="17" borderId="40" xfId="0" applyFont="1" applyFill="1" applyBorder="1" applyAlignment="1">
      <alignment horizontal="center" vertical="center" wrapText="1"/>
    </xf>
    <xf numFmtId="0" fontId="9" fillId="15" borderId="65" xfId="0" applyFont="1" applyFill="1" applyBorder="1" applyAlignment="1">
      <alignment horizontal="center" vertical="center"/>
    </xf>
    <xf numFmtId="0" fontId="25" fillId="15" borderId="28" xfId="0" applyFont="1" applyFill="1" applyBorder="1" applyAlignment="1">
      <alignment horizontal="center" vertical="center"/>
    </xf>
    <xf numFmtId="0" fontId="22" fillId="15" borderId="28" xfId="0" applyFont="1" applyFill="1" applyBorder="1" applyAlignment="1">
      <alignment horizontal="center" vertical="center"/>
    </xf>
    <xf numFmtId="0" fontId="22" fillId="15" borderId="29" xfId="0" applyFont="1" applyFill="1" applyBorder="1" applyAlignment="1">
      <alignment horizontal="center" vertical="center"/>
    </xf>
    <xf numFmtId="0" fontId="9" fillId="17" borderId="31" xfId="0" applyFont="1" applyFill="1" applyBorder="1" applyAlignment="1">
      <alignment horizontal="center" vertical="center" textRotation="90" wrapText="1"/>
    </xf>
    <xf numFmtId="0" fontId="9" fillId="17" borderId="68" xfId="0" applyFont="1" applyFill="1" applyBorder="1" applyAlignment="1">
      <alignment horizontal="center" vertical="center" wrapText="1"/>
    </xf>
    <xf numFmtId="0" fontId="9" fillId="17" borderId="66" xfId="0" applyFont="1" applyFill="1" applyBorder="1" applyAlignment="1">
      <alignment horizontal="center" vertical="center" wrapText="1"/>
    </xf>
    <xf numFmtId="0" fontId="9" fillId="17" borderId="67" xfId="0" applyFont="1" applyFill="1" applyBorder="1" applyAlignment="1">
      <alignment horizontal="center" vertical="center" wrapText="1"/>
    </xf>
    <xf numFmtId="0" fontId="9" fillId="17" borderId="46" xfId="0" applyFont="1" applyFill="1" applyBorder="1" applyAlignment="1">
      <alignment horizontal="center" vertical="center" wrapText="1"/>
    </xf>
    <xf numFmtId="0" fontId="83" fillId="9" borderId="5" xfId="0" applyFont="1" applyFill="1" applyBorder="1" applyAlignment="1">
      <alignment horizontal="center" vertical="center"/>
    </xf>
    <xf numFmtId="0" fontId="83" fillId="9" borderId="6" xfId="0" applyFont="1" applyFill="1" applyBorder="1" applyAlignment="1">
      <alignment horizontal="center" vertical="center"/>
    </xf>
    <xf numFmtId="0" fontId="83" fillId="9" borderId="7" xfId="0" applyFont="1" applyFill="1" applyBorder="1" applyAlignment="1">
      <alignment horizontal="center" vertical="center"/>
    </xf>
    <xf numFmtId="0" fontId="83" fillId="9" borderId="18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3" fillId="9" borderId="19" xfId="0" applyFont="1" applyFill="1" applyBorder="1" applyAlignment="1">
      <alignment horizontal="center" vertical="center"/>
    </xf>
    <xf numFmtId="0" fontId="83" fillId="9" borderId="27" xfId="0" applyFont="1" applyFill="1" applyBorder="1" applyAlignment="1">
      <alignment horizontal="center" vertical="center"/>
    </xf>
    <xf numFmtId="0" fontId="83" fillId="9" borderId="28" xfId="0" applyFont="1" applyFill="1" applyBorder="1" applyAlignment="1">
      <alignment horizontal="center" vertical="center"/>
    </xf>
    <xf numFmtId="0" fontId="83" fillId="9" borderId="29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0" fontId="25" fillId="10" borderId="21" xfId="0" applyFont="1" applyFill="1" applyBorder="1" applyAlignment="1">
      <alignment horizontal="center" vertical="center"/>
    </xf>
    <xf numFmtId="0" fontId="25" fillId="10" borderId="31" xfId="0" applyFont="1" applyFill="1" applyBorder="1" applyAlignment="1">
      <alignment horizontal="center" vertical="center"/>
    </xf>
    <xf numFmtId="164" fontId="22" fillId="8" borderId="0" xfId="1" applyNumberFormat="1" applyFont="1" applyFill="1" applyAlignment="1">
      <alignment horizontal="right" vertical="center"/>
    </xf>
    <xf numFmtId="164" fontId="22" fillId="8" borderId="0" xfId="1" applyNumberFormat="1" applyFont="1" applyFill="1" applyAlignment="1">
      <alignment horizontal="left" vertical="center"/>
    </xf>
    <xf numFmtId="164" fontId="23" fillId="8" borderId="0" xfId="1" applyNumberFormat="1" applyFont="1" applyFill="1" applyAlignment="1">
      <alignment horizontal="right" vertical="center"/>
    </xf>
    <xf numFmtId="0" fontId="20" fillId="8" borderId="0" xfId="1" applyFont="1" applyFill="1" applyAlignment="1">
      <alignment horizontal="left" vertical="center"/>
    </xf>
    <xf numFmtId="0" fontId="20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19" fillId="8" borderId="0" xfId="1" applyFont="1" applyFill="1" applyAlignment="1">
      <alignment horizontal="center" vertical="center"/>
    </xf>
    <xf numFmtId="0" fontId="21" fillId="8" borderId="0" xfId="1" applyFont="1" applyFill="1" applyAlignment="1">
      <alignment horizontal="right" vertical="center"/>
    </xf>
    <xf numFmtId="0" fontId="21" fillId="8" borderId="0" xfId="1" applyFont="1" applyFill="1" applyAlignment="1">
      <alignment horizontal="left" vertical="center"/>
    </xf>
    <xf numFmtId="164" fontId="13" fillId="10" borderId="12" xfId="0" applyNumberFormat="1" applyFont="1" applyFill="1" applyBorder="1" applyAlignment="1">
      <alignment horizontal="center" vertical="center"/>
    </xf>
    <xf numFmtId="164" fontId="13" fillId="10" borderId="24" xfId="0" applyNumberFormat="1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textRotation="90"/>
    </xf>
    <xf numFmtId="0" fontId="9" fillId="10" borderId="21" xfId="0" applyFont="1" applyFill="1" applyBorder="1" applyAlignment="1">
      <alignment horizontal="center" vertical="center" textRotation="90"/>
    </xf>
    <xf numFmtId="0" fontId="9" fillId="10" borderId="31" xfId="0" applyFont="1" applyFill="1" applyBorder="1" applyAlignment="1">
      <alignment horizontal="center" vertical="center" textRotation="90"/>
    </xf>
    <xf numFmtId="0" fontId="9" fillId="10" borderId="7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9" fillId="8" borderId="36" xfId="0" applyFont="1" applyFill="1" applyBorder="1" applyAlignment="1">
      <alignment horizontal="center" vertical="center" wrapText="1"/>
    </xf>
    <xf numFmtId="0" fontId="9" fillId="8" borderId="43" xfId="0" applyFont="1" applyFill="1" applyBorder="1" applyAlignment="1">
      <alignment horizontal="center" vertical="center" wrapText="1"/>
    </xf>
    <xf numFmtId="0" fontId="9" fillId="8" borderId="37" xfId="0" applyFont="1" applyFill="1" applyBorder="1" applyAlignment="1">
      <alignment horizontal="center" vertical="center" wrapText="1"/>
    </xf>
    <xf numFmtId="0" fontId="9" fillId="8" borderId="44" xfId="0" applyFont="1" applyFill="1" applyBorder="1" applyAlignment="1">
      <alignment horizontal="center" vertical="center" wrapText="1"/>
    </xf>
    <xf numFmtId="0" fontId="9" fillId="8" borderId="38" xfId="0" applyFont="1" applyFill="1" applyBorder="1" applyAlignment="1">
      <alignment horizontal="center" vertical="center" wrapText="1"/>
    </xf>
    <xf numFmtId="0" fontId="9" fillId="8" borderId="45" xfId="0" applyFont="1" applyFill="1" applyBorder="1" applyAlignment="1">
      <alignment horizontal="center" vertical="center" wrapText="1"/>
    </xf>
    <xf numFmtId="0" fontId="23" fillId="8" borderId="0" xfId="1" applyFont="1" applyFill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40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41" xfId="0" applyFont="1" applyFill="1" applyBorder="1" applyAlignment="1">
      <alignment horizontal="center" vertical="center" wrapText="1"/>
    </xf>
    <xf numFmtId="0" fontId="22" fillId="10" borderId="42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41" xfId="0" applyFont="1" applyFill="1" applyBorder="1" applyAlignment="1">
      <alignment horizontal="center" vertical="center" wrapText="1"/>
    </xf>
    <xf numFmtId="0" fontId="25" fillId="10" borderId="20" xfId="0" applyFont="1" applyFill="1" applyBorder="1" applyAlignment="1">
      <alignment horizontal="center" vertical="center"/>
    </xf>
    <xf numFmtId="0" fontId="25" fillId="10" borderId="30" xfId="0" applyFont="1" applyFill="1" applyBorder="1" applyAlignment="1">
      <alignment horizontal="center" vertical="center"/>
    </xf>
    <xf numFmtId="0" fontId="22" fillId="10" borderId="53" xfId="0" applyFont="1" applyFill="1" applyBorder="1" applyAlignment="1">
      <alignment horizontal="center" vertical="center"/>
    </xf>
    <xf numFmtId="0" fontId="22" fillId="10" borderId="54" xfId="0" applyFont="1" applyFill="1" applyBorder="1" applyAlignment="1">
      <alignment horizontal="center" vertical="center"/>
    </xf>
    <xf numFmtId="0" fontId="22" fillId="10" borderId="41" xfId="0" applyFont="1" applyFill="1" applyBorder="1" applyAlignment="1">
      <alignment horizontal="center" vertical="center"/>
    </xf>
    <xf numFmtId="0" fontId="22" fillId="10" borderId="42" xfId="0" applyFont="1" applyFill="1" applyBorder="1" applyAlignment="1">
      <alignment horizontal="center" vertical="center"/>
    </xf>
    <xf numFmtId="0" fontId="9" fillId="9" borderId="45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textRotation="90" wrapText="1"/>
    </xf>
    <xf numFmtId="0" fontId="9" fillId="10" borderId="48" xfId="0" applyFont="1" applyFill="1" applyBorder="1" applyAlignment="1">
      <alignment horizontal="center" vertical="center" textRotation="90" wrapText="1"/>
    </xf>
    <xf numFmtId="0" fontId="24" fillId="10" borderId="7" xfId="0" applyFont="1" applyFill="1" applyBorder="1" applyAlignment="1">
      <alignment horizontal="center" vertical="center"/>
    </xf>
    <xf numFmtId="0" fontId="24" fillId="10" borderId="42" xfId="0" applyFont="1" applyFill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 wrapText="1"/>
    </xf>
    <xf numFmtId="0" fontId="9" fillId="10" borderId="56" xfId="0" applyFont="1" applyFill="1" applyBorder="1" applyAlignment="1">
      <alignment horizontal="center" vertical="center" textRotation="90" wrapText="1"/>
    </xf>
    <xf numFmtId="0" fontId="24" fillId="10" borderId="54" xfId="0" applyFont="1" applyFill="1" applyBorder="1" applyAlignment="1">
      <alignment horizontal="center" vertical="center"/>
    </xf>
    <xf numFmtId="0" fontId="9" fillId="10" borderId="55" xfId="0" applyFont="1" applyFill="1" applyBorder="1" applyAlignment="1">
      <alignment horizontal="center" vertical="center" wrapText="1"/>
    </xf>
    <xf numFmtId="0" fontId="9" fillId="8" borderId="53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62" xfId="0" applyFont="1" applyFill="1" applyBorder="1" applyAlignment="1">
      <alignment horizontal="center" vertical="center" wrapText="1"/>
    </xf>
    <xf numFmtId="0" fontId="9" fillId="8" borderId="64" xfId="0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 wrapText="1"/>
    </xf>
    <xf numFmtId="0" fontId="9" fillId="8" borderId="63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 textRotation="90" wrapText="1"/>
    </xf>
    <xf numFmtId="0" fontId="24" fillId="10" borderId="29" xfId="0" applyFont="1" applyFill="1" applyBorder="1" applyAlignment="1">
      <alignment horizontal="center" vertical="center"/>
    </xf>
    <xf numFmtId="0" fontId="9" fillId="9" borderId="61" xfId="0" applyFont="1" applyFill="1" applyBorder="1" applyAlignment="1">
      <alignment horizontal="center" vertical="center" wrapText="1"/>
    </xf>
    <xf numFmtId="0" fontId="9" fillId="9" borderId="53" xfId="0" applyFont="1" applyFill="1" applyBorder="1" applyAlignment="1">
      <alignment horizontal="center" vertical="center" wrapText="1"/>
    </xf>
    <xf numFmtId="0" fontId="9" fillId="9" borderId="75" xfId="0" applyFont="1" applyFill="1" applyBorder="1" applyAlignment="1">
      <alignment horizontal="center" vertical="center" wrapText="1"/>
    </xf>
    <xf numFmtId="0" fontId="9" fillId="9" borderId="28" xfId="0" applyFont="1" applyFill="1" applyBorder="1" applyAlignment="1">
      <alignment horizontal="center" vertical="center" wrapText="1"/>
    </xf>
    <xf numFmtId="0" fontId="9" fillId="10" borderId="65" xfId="0" applyFont="1" applyFill="1" applyBorder="1" applyAlignment="1">
      <alignment horizontal="center" vertical="center"/>
    </xf>
    <xf numFmtId="0" fontId="22" fillId="10" borderId="28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  <xf numFmtId="0" fontId="88" fillId="9" borderId="5" xfId="0" applyFont="1" applyFill="1" applyBorder="1" applyAlignment="1">
      <alignment horizontal="center" vertical="center"/>
    </xf>
    <xf numFmtId="0" fontId="88" fillId="9" borderId="6" xfId="0" applyFont="1" applyFill="1" applyBorder="1" applyAlignment="1">
      <alignment horizontal="center" vertical="center"/>
    </xf>
    <xf numFmtId="0" fontId="88" fillId="9" borderId="7" xfId="0" applyFont="1" applyFill="1" applyBorder="1" applyAlignment="1">
      <alignment horizontal="center" vertical="center"/>
    </xf>
    <xf numFmtId="0" fontId="88" fillId="9" borderId="18" xfId="0" applyFont="1" applyFill="1" applyBorder="1" applyAlignment="1">
      <alignment horizontal="center" vertical="center"/>
    </xf>
    <xf numFmtId="0" fontId="88" fillId="9" borderId="0" xfId="0" applyFont="1" applyFill="1" applyAlignment="1">
      <alignment horizontal="center" vertical="center"/>
    </xf>
    <xf numFmtId="0" fontId="88" fillId="9" borderId="19" xfId="0" applyFont="1" applyFill="1" applyBorder="1" applyAlignment="1">
      <alignment horizontal="center" vertical="center"/>
    </xf>
    <xf numFmtId="0" fontId="88" fillId="9" borderId="27" xfId="0" applyFont="1" applyFill="1" applyBorder="1" applyAlignment="1">
      <alignment horizontal="center" vertical="center"/>
    </xf>
    <xf numFmtId="0" fontId="88" fillId="9" borderId="28" xfId="0" applyFont="1" applyFill="1" applyBorder="1" applyAlignment="1">
      <alignment horizontal="center" vertical="center"/>
    </xf>
    <xf numFmtId="0" fontId="88" fillId="9" borderId="29" xfId="0" applyFont="1" applyFill="1" applyBorder="1" applyAlignment="1">
      <alignment horizontal="center" vertical="center"/>
    </xf>
    <xf numFmtId="166" fontId="24" fillId="10" borderId="54" xfId="0" applyNumberFormat="1" applyFont="1" applyFill="1" applyBorder="1" applyAlignment="1">
      <alignment horizontal="center" vertical="center"/>
    </xf>
    <xf numFmtId="166" fontId="24" fillId="10" borderId="42" xfId="0" applyNumberFormat="1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90" fillId="9" borderId="5" xfId="0" applyFont="1" applyFill="1" applyBorder="1" applyAlignment="1">
      <alignment horizontal="center" vertical="center"/>
    </xf>
    <xf numFmtId="0" fontId="90" fillId="9" borderId="6" xfId="0" applyFont="1" applyFill="1" applyBorder="1" applyAlignment="1">
      <alignment horizontal="center" vertical="center"/>
    </xf>
    <xf numFmtId="0" fontId="90" fillId="9" borderId="7" xfId="0" applyFont="1" applyFill="1" applyBorder="1" applyAlignment="1">
      <alignment horizontal="center" vertical="center"/>
    </xf>
    <xf numFmtId="0" fontId="90" fillId="9" borderId="18" xfId="0" applyFont="1" applyFill="1" applyBorder="1" applyAlignment="1">
      <alignment horizontal="center" vertical="center"/>
    </xf>
    <xf numFmtId="0" fontId="90" fillId="9" borderId="0" xfId="0" applyFont="1" applyFill="1" applyAlignment="1">
      <alignment horizontal="center" vertical="center"/>
    </xf>
    <xf numFmtId="0" fontId="90" fillId="9" borderId="19" xfId="0" applyFont="1" applyFill="1" applyBorder="1" applyAlignment="1">
      <alignment horizontal="center" vertical="center"/>
    </xf>
    <xf numFmtId="0" fontId="90" fillId="9" borderId="27" xfId="0" applyFont="1" applyFill="1" applyBorder="1" applyAlignment="1">
      <alignment horizontal="center" vertical="center"/>
    </xf>
    <xf numFmtId="0" fontId="90" fillId="9" borderId="28" xfId="0" applyFont="1" applyFill="1" applyBorder="1" applyAlignment="1">
      <alignment horizontal="center" vertical="center"/>
    </xf>
    <xf numFmtId="0" fontId="90" fillId="9" borderId="29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9" fillId="11" borderId="71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9" fillId="11" borderId="72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 vertical="center"/>
    </xf>
    <xf numFmtId="0" fontId="50" fillId="8" borderId="6" xfId="0" applyFont="1" applyFill="1" applyBorder="1" applyAlignment="1">
      <alignment horizontal="center" vertical="center"/>
    </xf>
    <xf numFmtId="0" fontId="50" fillId="8" borderId="8" xfId="0" applyFont="1" applyFill="1" applyBorder="1" applyAlignment="1">
      <alignment horizontal="center" vertical="center"/>
    </xf>
    <xf numFmtId="0" fontId="50" fillId="8" borderId="18" xfId="0" applyFont="1" applyFill="1" applyBorder="1" applyAlignment="1">
      <alignment horizontal="center" vertical="center"/>
    </xf>
    <xf numFmtId="0" fontId="50" fillId="8" borderId="0" xfId="0" applyFont="1" applyFill="1" applyAlignment="1">
      <alignment horizontal="center" vertical="center"/>
    </xf>
    <xf numFmtId="0" fontId="50" fillId="8" borderId="73" xfId="0" applyFont="1" applyFill="1" applyBorder="1" applyAlignment="1">
      <alignment horizontal="center" vertical="center"/>
    </xf>
    <xf numFmtId="0" fontId="50" fillId="8" borderId="27" xfId="0" applyFont="1" applyFill="1" applyBorder="1" applyAlignment="1">
      <alignment horizontal="center" vertical="center"/>
    </xf>
    <xf numFmtId="0" fontId="50" fillId="8" borderId="28" xfId="0" applyFont="1" applyFill="1" applyBorder="1" applyAlignment="1">
      <alignment horizontal="center" vertical="center"/>
    </xf>
    <xf numFmtId="0" fontId="50" fillId="8" borderId="74" xfId="0" applyFont="1" applyFill="1" applyBorder="1" applyAlignment="1">
      <alignment horizontal="center" vertical="center"/>
    </xf>
    <xf numFmtId="0" fontId="50" fillId="8" borderId="10" xfId="0" applyFont="1" applyFill="1" applyBorder="1" applyAlignment="1">
      <alignment horizontal="center" vertical="center" textRotation="90"/>
    </xf>
    <xf numFmtId="0" fontId="50" fillId="8" borderId="21" xfId="0" applyFont="1" applyFill="1" applyBorder="1" applyAlignment="1">
      <alignment horizontal="center" vertical="center" textRotation="90"/>
    </xf>
    <xf numFmtId="0" fontId="50" fillId="8" borderId="31" xfId="0" applyFont="1" applyFill="1" applyBorder="1" applyAlignment="1">
      <alignment horizontal="center" vertical="center" textRotation="90"/>
    </xf>
    <xf numFmtId="0" fontId="50" fillId="8" borderId="72" xfId="0" applyFont="1" applyFill="1" applyBorder="1" applyAlignment="1">
      <alignment horizontal="center" vertical="center"/>
    </xf>
    <xf numFmtId="0" fontId="50" fillId="8" borderId="22" xfId="0" applyFont="1" applyFill="1" applyBorder="1" applyAlignment="1">
      <alignment horizontal="center" vertical="center"/>
    </xf>
    <xf numFmtId="0" fontId="50" fillId="8" borderId="32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9" fillId="10" borderId="46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0" fontId="25" fillId="11" borderId="20" xfId="0" applyFont="1" applyFill="1" applyBorder="1" applyAlignment="1">
      <alignment horizontal="center" vertical="center"/>
    </xf>
    <xf numFmtId="0" fontId="25" fillId="11" borderId="21" xfId="0" applyFont="1" applyFill="1" applyBorder="1" applyAlignment="1">
      <alignment horizontal="center" vertical="center"/>
    </xf>
    <xf numFmtId="0" fontId="25" fillId="11" borderId="30" xfId="0" applyFont="1" applyFill="1" applyBorder="1" applyAlignment="1">
      <alignment horizontal="center" vertical="center"/>
    </xf>
    <xf numFmtId="0" fontId="25" fillId="11" borderId="31" xfId="0" applyFont="1" applyFill="1" applyBorder="1" applyAlignment="1">
      <alignment horizontal="center" vertical="center"/>
    </xf>
    <xf numFmtId="0" fontId="25" fillId="11" borderId="22" xfId="0" applyFont="1" applyFill="1" applyBorder="1" applyAlignment="1">
      <alignment horizontal="center" vertical="center"/>
    </xf>
    <xf numFmtId="0" fontId="25" fillId="11" borderId="32" xfId="0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/>
    </xf>
    <xf numFmtId="0" fontId="9" fillId="11" borderId="35" xfId="0" applyFont="1" applyFill="1" applyBorder="1" applyAlignment="1">
      <alignment horizontal="center" vertical="center"/>
    </xf>
    <xf numFmtId="0" fontId="9" fillId="11" borderId="40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0" fontId="25" fillId="11" borderId="41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2" fillId="11" borderId="41" xfId="0" applyFont="1" applyFill="1" applyBorder="1" applyAlignment="1">
      <alignment horizontal="center" vertical="center" wrapText="1"/>
    </xf>
    <xf numFmtId="0" fontId="22" fillId="11" borderId="42" xfId="0" applyFont="1" applyFill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 wrapText="1"/>
    </xf>
    <xf numFmtId="0" fontId="9" fillId="10" borderId="45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0" fontId="9" fillId="10" borderId="43" xfId="0" applyFont="1" applyFill="1" applyBorder="1" applyAlignment="1">
      <alignment horizontal="center" vertical="center" wrapText="1"/>
    </xf>
    <xf numFmtId="0" fontId="39" fillId="9" borderId="27" xfId="0" applyFont="1" applyFill="1" applyBorder="1" applyAlignment="1">
      <alignment horizontal="center" vertical="center"/>
    </xf>
    <xf numFmtId="0" fontId="39" fillId="9" borderId="28" xfId="0" applyFont="1" applyFill="1" applyBorder="1" applyAlignment="1">
      <alignment horizontal="center" vertical="center"/>
    </xf>
    <xf numFmtId="0" fontId="39" fillId="9" borderId="29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 wrapText="1"/>
    </xf>
    <xf numFmtId="0" fontId="9" fillId="10" borderId="44" xfId="0" applyFont="1" applyFill="1" applyBorder="1" applyAlignment="1">
      <alignment horizontal="center" vertical="center" wrapText="1"/>
    </xf>
    <xf numFmtId="0" fontId="25" fillId="11" borderId="53" xfId="0" applyFont="1" applyFill="1" applyBorder="1" applyAlignment="1">
      <alignment horizontal="center" vertical="center"/>
    </xf>
    <xf numFmtId="0" fontId="22" fillId="11" borderId="53" xfId="0" applyFont="1" applyFill="1" applyBorder="1" applyAlignment="1">
      <alignment horizontal="center" vertical="center"/>
    </xf>
    <xf numFmtId="0" fontId="22" fillId="11" borderId="54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9" fillId="10" borderId="40" xfId="0" applyFont="1" applyFill="1" applyBorder="1" applyAlignment="1">
      <alignment horizontal="center" vertical="center" wrapText="1"/>
    </xf>
    <xf numFmtId="0" fontId="9" fillId="8" borderId="54" xfId="0" applyFont="1" applyFill="1" applyBorder="1" applyAlignment="1">
      <alignment horizontal="center" vertical="center" wrapText="1"/>
    </xf>
    <xf numFmtId="0" fontId="9" fillId="8" borderId="42" xfId="0" applyFont="1" applyFill="1" applyBorder="1" applyAlignment="1">
      <alignment horizontal="center" vertical="center" wrapText="1"/>
    </xf>
    <xf numFmtId="0" fontId="9" fillId="8" borderId="46" xfId="0" applyFont="1" applyFill="1" applyBorder="1" applyAlignment="1">
      <alignment horizontal="center" vertical="center" wrapText="1"/>
    </xf>
    <xf numFmtId="0" fontId="9" fillId="9" borderId="63" xfId="0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 wrapText="1"/>
    </xf>
    <xf numFmtId="0" fontId="9" fillId="11" borderId="55" xfId="0" applyFont="1" applyFill="1" applyBorder="1" applyAlignment="1">
      <alignment horizontal="center" vertical="center"/>
    </xf>
    <xf numFmtId="0" fontId="9" fillId="11" borderId="47" xfId="0" applyFont="1" applyFill="1" applyBorder="1" applyAlignment="1">
      <alignment horizontal="center" vertical="center"/>
    </xf>
    <xf numFmtId="0" fontId="25" fillId="11" borderId="53" xfId="0" applyFont="1" applyFill="1" applyBorder="1" applyAlignment="1">
      <alignment horizontal="right" vertical="center"/>
    </xf>
    <xf numFmtId="0" fontId="25" fillId="11" borderId="41" xfId="0" applyFont="1" applyFill="1" applyBorder="1" applyAlignment="1">
      <alignment horizontal="right" vertical="center"/>
    </xf>
    <xf numFmtId="0" fontId="9" fillId="9" borderId="62" xfId="0" applyFont="1" applyFill="1" applyBorder="1" applyAlignment="1">
      <alignment horizontal="center" vertical="center" wrapText="1"/>
    </xf>
    <xf numFmtId="0" fontId="9" fillId="9" borderId="64" xfId="0" applyFont="1" applyFill="1" applyBorder="1" applyAlignment="1">
      <alignment horizontal="center" vertical="center" wrapText="1"/>
    </xf>
    <xf numFmtId="0" fontId="9" fillId="9" borderId="46" xfId="0" applyFont="1" applyFill="1" applyBorder="1" applyAlignment="1">
      <alignment horizontal="center" vertical="center" wrapText="1"/>
    </xf>
    <xf numFmtId="0" fontId="9" fillId="9" borderId="68" xfId="0" applyFont="1" applyFill="1" applyBorder="1" applyAlignment="1">
      <alignment horizontal="center" vertical="center" wrapText="1"/>
    </xf>
    <xf numFmtId="0" fontId="9" fillId="9" borderId="66" xfId="0" applyFont="1" applyFill="1" applyBorder="1" applyAlignment="1">
      <alignment horizontal="center" vertical="center" wrapText="1"/>
    </xf>
    <xf numFmtId="0" fontId="9" fillId="9" borderId="69" xfId="0" applyFont="1" applyFill="1" applyBorder="1" applyAlignment="1">
      <alignment horizontal="center" vertical="center" wrapText="1"/>
    </xf>
    <xf numFmtId="0" fontId="9" fillId="11" borderId="65" xfId="0" applyFont="1" applyFill="1" applyBorder="1" applyAlignment="1">
      <alignment horizontal="center" vertical="center"/>
    </xf>
    <xf numFmtId="0" fontId="25" fillId="11" borderId="28" xfId="0" applyFont="1" applyFill="1" applyBorder="1" applyAlignment="1">
      <alignment horizontal="right" vertical="center"/>
    </xf>
    <xf numFmtId="0" fontId="22" fillId="11" borderId="28" xfId="0" applyFont="1" applyFill="1" applyBorder="1" applyAlignment="1">
      <alignment horizontal="center" vertical="center"/>
    </xf>
    <xf numFmtId="0" fontId="22" fillId="11" borderId="29" xfId="0" applyFont="1" applyFill="1" applyBorder="1" applyAlignment="1">
      <alignment horizontal="center" vertical="center"/>
    </xf>
    <xf numFmtId="0" fontId="9" fillId="10" borderId="65" xfId="0" applyFont="1" applyFill="1" applyBorder="1" applyAlignment="1">
      <alignment horizontal="center" vertical="center" wrapText="1"/>
    </xf>
    <xf numFmtId="0" fontId="9" fillId="10" borderId="66" xfId="0" applyFont="1" applyFill="1" applyBorder="1" applyAlignment="1">
      <alignment horizontal="center" vertical="center" wrapText="1"/>
    </xf>
    <xf numFmtId="0" fontId="9" fillId="10" borderId="67" xfId="0" applyFont="1" applyFill="1" applyBorder="1" applyAlignment="1">
      <alignment horizontal="center" vertical="center" wrapText="1"/>
    </xf>
    <xf numFmtId="0" fontId="9" fillId="10" borderId="68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0" fontId="12" fillId="12" borderId="12" xfId="0" applyFont="1" applyFill="1" applyBorder="1" applyAlignment="1">
      <alignment horizontal="center" vertical="center"/>
    </xf>
    <xf numFmtId="0" fontId="12" fillId="12" borderId="24" xfId="0" applyFont="1" applyFill="1" applyBorder="1" applyAlignment="1">
      <alignment horizontal="center" vertical="center"/>
    </xf>
    <xf numFmtId="164" fontId="13" fillId="13" borderId="12" xfId="0" applyNumberFormat="1" applyFont="1" applyFill="1" applyBorder="1" applyAlignment="1">
      <alignment horizontal="center" vertical="center"/>
    </xf>
    <xf numFmtId="164" fontId="13" fillId="13" borderId="24" xfId="0" applyNumberFormat="1" applyFont="1" applyFill="1" applyBorder="1" applyAlignment="1">
      <alignment horizontal="center" vertical="center"/>
    </xf>
    <xf numFmtId="0" fontId="17" fillId="12" borderId="14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2" fillId="14" borderId="5" xfId="0" applyFont="1" applyFill="1" applyBorder="1" applyAlignment="1">
      <alignment horizontal="center" vertical="center"/>
    </xf>
    <xf numFmtId="0" fontId="52" fillId="14" borderId="7" xfId="0" applyFont="1" applyFill="1" applyBorder="1" applyAlignment="1">
      <alignment horizontal="center" vertical="center"/>
    </xf>
    <xf numFmtId="0" fontId="52" fillId="14" borderId="27" xfId="0" applyFont="1" applyFill="1" applyBorder="1" applyAlignment="1">
      <alignment horizontal="center" vertical="center"/>
    </xf>
    <xf numFmtId="0" fontId="52" fillId="14" borderId="29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9" fillId="12" borderId="8" xfId="0" applyFont="1" applyFill="1" applyBorder="1" applyAlignment="1">
      <alignment horizontal="center"/>
    </xf>
    <xf numFmtId="0" fontId="20" fillId="12" borderId="0" xfId="1" applyFont="1" applyFill="1" applyAlignment="1">
      <alignment horizontal="left" vertical="center"/>
    </xf>
    <xf numFmtId="0" fontId="20" fillId="12" borderId="0" xfId="0" applyFont="1" applyFill="1" applyAlignment="1">
      <alignment horizontal="right" vertical="center"/>
    </xf>
    <xf numFmtId="0" fontId="19" fillId="12" borderId="0" xfId="0" applyFont="1" applyFill="1" applyAlignment="1">
      <alignment horizontal="left" vertical="center"/>
    </xf>
    <xf numFmtId="0" fontId="25" fillId="12" borderId="27" xfId="0" applyFont="1" applyFill="1" applyBorder="1" applyAlignment="1">
      <alignment horizontal="center" vertical="center" wrapText="1"/>
    </xf>
    <xf numFmtId="0" fontId="25" fillId="12" borderId="28" xfId="0" applyFont="1" applyFill="1" applyBorder="1" applyAlignment="1">
      <alignment horizontal="center" vertical="center" wrapText="1"/>
    </xf>
    <xf numFmtId="0" fontId="25" fillId="12" borderId="74" xfId="0" applyFont="1" applyFill="1" applyBorder="1" applyAlignment="1">
      <alignment horizontal="center" vertical="center" wrapText="1"/>
    </xf>
    <xf numFmtId="0" fontId="25" fillId="12" borderId="75" xfId="0" applyFont="1" applyFill="1" applyBorder="1" applyAlignment="1">
      <alignment horizontal="center" vertical="center" wrapText="1"/>
    </xf>
    <xf numFmtId="164" fontId="20" fillId="12" borderId="0" xfId="1" applyNumberFormat="1" applyFont="1" applyFill="1" applyAlignment="1">
      <alignment horizontal="center" vertical="center"/>
    </xf>
    <xf numFmtId="0" fontId="20" fillId="12" borderId="0" xfId="1" applyFont="1" applyFill="1" applyAlignment="1">
      <alignment horizontal="center" vertical="center"/>
    </xf>
    <xf numFmtId="0" fontId="21" fillId="12" borderId="0" xfId="1" applyFont="1" applyFill="1" applyAlignment="1">
      <alignment horizontal="right" vertical="center"/>
    </xf>
    <xf numFmtId="0" fontId="19" fillId="12" borderId="0" xfId="1" applyFont="1" applyFill="1" applyAlignment="1">
      <alignment horizontal="left" vertical="center"/>
    </xf>
    <xf numFmtId="0" fontId="20" fillId="12" borderId="0" xfId="1" applyFont="1" applyFill="1" applyAlignment="1">
      <alignment horizontal="right" vertical="center"/>
    </xf>
    <xf numFmtId="0" fontId="9" fillId="12" borderId="9" xfId="0" applyFont="1" applyFill="1" applyBorder="1" applyAlignment="1">
      <alignment horizontal="center"/>
    </xf>
    <xf numFmtId="0" fontId="9" fillId="13" borderId="5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27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9" fillId="13" borderId="11" xfId="0" applyFont="1" applyFill="1" applyBorder="1" applyAlignment="1">
      <alignment horizontal="center" vertical="center" textRotation="90"/>
    </xf>
    <xf numFmtId="0" fontId="9" fillId="13" borderId="33" xfId="0" applyFont="1" applyFill="1" applyBorder="1" applyAlignment="1">
      <alignment horizontal="center" vertical="center" textRotation="90"/>
    </xf>
    <xf numFmtId="0" fontId="9" fillId="13" borderId="72" xfId="0" applyFont="1" applyFill="1" applyBorder="1" applyAlignment="1">
      <alignment horizontal="center" vertical="center"/>
    </xf>
    <xf numFmtId="0" fontId="9" fillId="13" borderId="32" xfId="0" applyFont="1" applyFill="1" applyBorder="1" applyAlignment="1">
      <alignment horizontal="center" vertical="center"/>
    </xf>
    <xf numFmtId="0" fontId="11" fillId="14" borderId="11" xfId="0" applyFont="1" applyFill="1" applyBorder="1" applyAlignment="1">
      <alignment horizontal="center" vertical="center"/>
    </xf>
    <xf numFmtId="0" fontId="11" fillId="14" borderId="33" xfId="0" applyFont="1" applyFill="1" applyBorder="1" applyAlignment="1">
      <alignment horizontal="center" vertical="center"/>
    </xf>
    <xf numFmtId="0" fontId="9" fillId="14" borderId="35" xfId="0" applyFont="1" applyFill="1" applyBorder="1" applyAlignment="1">
      <alignment horizontal="center" vertical="center" wrapText="1"/>
    </xf>
    <xf numFmtId="0" fontId="9" fillId="14" borderId="36" xfId="0" applyFont="1" applyFill="1" applyBorder="1" applyAlignment="1">
      <alignment horizontal="center" vertical="center" wrapText="1"/>
    </xf>
    <xf numFmtId="0" fontId="9" fillId="14" borderId="55" xfId="0" applyFont="1" applyFill="1" applyBorder="1" applyAlignment="1">
      <alignment horizontal="center" vertical="center" wrapText="1"/>
    </xf>
    <xf numFmtId="0" fontId="9" fillId="14" borderId="53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12" fillId="12" borderId="34" xfId="0" applyFont="1" applyFill="1" applyBorder="1" applyAlignment="1">
      <alignment horizontal="center" vertical="center"/>
    </xf>
    <xf numFmtId="0" fontId="9" fillId="12" borderId="40" xfId="0" applyFont="1" applyFill="1" applyBorder="1" applyAlignment="1">
      <alignment horizontal="center" vertical="center"/>
    </xf>
    <xf numFmtId="0" fontId="9" fillId="12" borderId="65" xfId="0" applyFont="1" applyFill="1" applyBorder="1" applyAlignment="1">
      <alignment horizontal="center" vertical="center"/>
    </xf>
    <xf numFmtId="0" fontId="20" fillId="12" borderId="46" xfId="0" applyFont="1" applyFill="1" applyBorder="1" applyAlignment="1">
      <alignment horizontal="center" vertical="center" wrapText="1"/>
    </xf>
    <xf numFmtId="0" fontId="20" fillId="12" borderId="69" xfId="0" applyFont="1" applyFill="1" applyBorder="1" applyAlignment="1">
      <alignment horizontal="center" vertical="center" wrapText="1"/>
    </xf>
    <xf numFmtId="0" fontId="9" fillId="6" borderId="95" xfId="0" applyFont="1" applyFill="1" applyBorder="1" applyAlignment="1">
      <alignment horizontal="center" vertical="center" wrapText="1"/>
    </xf>
    <xf numFmtId="0" fontId="9" fillId="6" borderId="96" xfId="0" applyFont="1" applyFill="1" applyBorder="1" applyAlignment="1">
      <alignment horizontal="center" vertical="center" wrapText="1"/>
    </xf>
    <xf numFmtId="0" fontId="9" fillId="6" borderId="97" xfId="0" applyFont="1" applyFill="1" applyBorder="1" applyAlignment="1">
      <alignment horizontal="center" vertical="center" wrapText="1"/>
    </xf>
    <xf numFmtId="0" fontId="56" fillId="6" borderId="0" xfId="1" applyFont="1" applyFill="1" applyAlignment="1">
      <alignment horizontal="left" vertical="center"/>
    </xf>
    <xf numFmtId="0" fontId="20" fillId="12" borderId="43" xfId="0" applyFont="1" applyFill="1" applyBorder="1" applyAlignment="1">
      <alignment horizontal="center" vertical="center" wrapText="1"/>
    </xf>
    <xf numFmtId="0" fontId="9" fillId="6" borderId="99" xfId="0" applyFont="1" applyFill="1" applyBorder="1" applyAlignment="1">
      <alignment horizontal="center" vertical="center" wrapText="1"/>
    </xf>
    <xf numFmtId="0" fontId="53" fillId="15" borderId="90" xfId="0" applyFont="1" applyFill="1" applyBorder="1" applyAlignment="1">
      <alignment horizontal="center" vertical="center" textRotation="90" wrapText="1"/>
    </xf>
    <xf numFmtId="0" fontId="53" fillId="15" borderId="94" xfId="0" applyFont="1" applyFill="1" applyBorder="1" applyAlignment="1">
      <alignment horizontal="center" vertical="center" textRotation="90" wrapText="1"/>
    </xf>
    <xf numFmtId="3" fontId="24" fillId="15" borderId="90" xfId="0" applyNumberFormat="1" applyFont="1" applyFill="1" applyBorder="1" applyAlignment="1">
      <alignment horizontal="center" vertical="center"/>
    </xf>
    <xf numFmtId="0" fontId="24" fillId="15" borderId="94" xfId="0" applyFont="1" applyFill="1" applyBorder="1" applyAlignment="1">
      <alignment horizontal="center" vertical="center"/>
    </xf>
    <xf numFmtId="3" fontId="54" fillId="0" borderId="90" xfId="0" applyNumberFormat="1" applyFont="1" applyBorder="1" applyAlignment="1">
      <alignment horizontal="center" vertical="center"/>
    </xf>
    <xf numFmtId="3" fontId="54" fillId="0" borderId="94" xfId="0" applyNumberFormat="1" applyFont="1" applyBorder="1" applyAlignment="1">
      <alignment horizontal="center" vertical="center"/>
    </xf>
    <xf numFmtId="0" fontId="9" fillId="15" borderId="87" xfId="0" applyFont="1" applyFill="1" applyBorder="1" applyAlignment="1">
      <alignment horizontal="center" vertical="center" wrapText="1"/>
    </xf>
    <xf numFmtId="0" fontId="9" fillId="15" borderId="91" xfId="0" applyFont="1" applyFill="1" applyBorder="1" applyAlignment="1">
      <alignment horizontal="center" vertical="center" wrapText="1"/>
    </xf>
    <xf numFmtId="0" fontId="9" fillId="15" borderId="88" xfId="0" applyFont="1" applyFill="1" applyBorder="1" applyAlignment="1">
      <alignment horizontal="center" vertical="center" wrapText="1"/>
    </xf>
    <xf numFmtId="0" fontId="9" fillId="15" borderId="92" xfId="0" applyFont="1" applyFill="1" applyBorder="1" applyAlignment="1">
      <alignment horizontal="center" vertical="center" wrapText="1"/>
    </xf>
    <xf numFmtId="0" fontId="9" fillId="15" borderId="89" xfId="0" applyFont="1" applyFill="1" applyBorder="1" applyAlignment="1">
      <alignment horizontal="center" vertical="center" wrapText="1"/>
    </xf>
    <xf numFmtId="0" fontId="9" fillId="15" borderId="93" xfId="0" applyFont="1" applyFill="1" applyBorder="1" applyAlignment="1">
      <alignment horizontal="center" vertical="center" wrapText="1"/>
    </xf>
    <xf numFmtId="0" fontId="9" fillId="12" borderId="35" xfId="0" applyFont="1" applyFill="1" applyBorder="1" applyAlignment="1">
      <alignment horizontal="center" vertical="center"/>
    </xf>
    <xf numFmtId="0" fontId="20" fillId="12" borderId="36" xfId="0" applyFont="1" applyFill="1" applyBorder="1" applyAlignment="1">
      <alignment horizontal="center" vertical="center" wrapText="1"/>
    </xf>
    <xf numFmtId="3" fontId="24" fillId="15" borderId="94" xfId="0" applyNumberFormat="1" applyFont="1" applyFill="1" applyBorder="1" applyAlignment="1">
      <alignment horizontal="center" vertical="center"/>
    </xf>
    <xf numFmtId="0" fontId="9" fillId="6" borderId="100" xfId="0" applyFont="1" applyFill="1" applyBorder="1" applyAlignment="1">
      <alignment horizontal="center" vertical="center" wrapText="1"/>
    </xf>
    <xf numFmtId="0" fontId="9" fillId="14" borderId="97" xfId="0" applyFont="1" applyFill="1" applyBorder="1" applyAlignment="1">
      <alignment horizontal="center" vertical="center" wrapText="1"/>
    </xf>
    <xf numFmtId="0" fontId="9" fillId="14" borderId="96" xfId="0" applyFont="1" applyFill="1" applyBorder="1" applyAlignment="1">
      <alignment horizontal="center" vertical="center" wrapText="1"/>
    </xf>
    <xf numFmtId="0" fontId="9" fillId="14" borderId="98" xfId="0" applyFont="1" applyFill="1" applyBorder="1" applyAlignment="1">
      <alignment horizontal="center" vertical="center" wrapText="1"/>
    </xf>
    <xf numFmtId="0" fontId="9" fillId="14" borderId="101" xfId="0" applyFont="1" applyFill="1" applyBorder="1" applyAlignment="1">
      <alignment horizontal="center" vertical="center" wrapText="1"/>
    </xf>
    <xf numFmtId="0" fontId="9" fillId="14" borderId="100" xfId="0" applyFont="1" applyFill="1" applyBorder="1" applyAlignment="1">
      <alignment horizontal="center" vertical="center" wrapText="1"/>
    </xf>
    <xf numFmtId="0" fontId="9" fillId="14" borderId="102" xfId="0" applyFont="1" applyFill="1" applyBorder="1" applyAlignment="1">
      <alignment horizontal="center" vertical="center" wrapText="1"/>
    </xf>
    <xf numFmtId="0" fontId="9" fillId="6" borderId="101" xfId="0" applyFont="1" applyFill="1" applyBorder="1" applyAlignment="1">
      <alignment horizontal="center" vertical="center" wrapText="1"/>
    </xf>
    <xf numFmtId="0" fontId="9" fillId="6" borderId="98" xfId="0" applyFont="1" applyFill="1" applyBorder="1" applyAlignment="1">
      <alignment horizontal="center" vertical="center" wrapText="1"/>
    </xf>
    <xf numFmtId="0" fontId="9" fillId="6" borderId="102" xfId="0" applyFont="1" applyFill="1" applyBorder="1" applyAlignment="1">
      <alignment horizontal="center" vertical="center" wrapText="1"/>
    </xf>
    <xf numFmtId="0" fontId="53" fillId="15" borderId="106" xfId="0" applyFont="1" applyFill="1" applyBorder="1" applyAlignment="1">
      <alignment horizontal="center" vertical="center" textRotation="90" wrapText="1"/>
    </xf>
    <xf numFmtId="0" fontId="24" fillId="15" borderId="106" xfId="0" applyFont="1" applyFill="1" applyBorder="1" applyAlignment="1">
      <alignment horizontal="center" vertical="center"/>
    </xf>
    <xf numFmtId="3" fontId="54" fillId="0" borderId="106" xfId="0" applyNumberFormat="1" applyFont="1" applyBorder="1" applyAlignment="1">
      <alignment horizontal="center" vertical="center"/>
    </xf>
    <xf numFmtId="0" fontId="9" fillId="14" borderId="68" xfId="0" applyFont="1" applyFill="1" applyBorder="1" applyAlignment="1">
      <alignment horizontal="center" vertical="center" wrapText="1"/>
    </xf>
    <xf numFmtId="0" fontId="9" fillId="14" borderId="66" xfId="0" applyFont="1" applyFill="1" applyBorder="1" applyAlignment="1">
      <alignment horizontal="center" vertical="center" wrapText="1"/>
    </xf>
    <xf numFmtId="0" fontId="9" fillId="14" borderId="67" xfId="0" applyFont="1" applyFill="1" applyBorder="1" applyAlignment="1">
      <alignment horizontal="center" vertical="center" wrapText="1"/>
    </xf>
    <xf numFmtId="0" fontId="9" fillId="15" borderId="103" xfId="0" applyFont="1" applyFill="1" applyBorder="1" applyAlignment="1">
      <alignment horizontal="center" vertical="center" wrapText="1"/>
    </xf>
    <xf numFmtId="0" fontId="9" fillId="15" borderId="104" xfId="0" applyFont="1" applyFill="1" applyBorder="1" applyAlignment="1">
      <alignment horizontal="center" vertical="center" wrapText="1"/>
    </xf>
    <xf numFmtId="0" fontId="9" fillId="15" borderId="105" xfId="0" applyFont="1" applyFill="1" applyBorder="1" applyAlignment="1">
      <alignment horizontal="center" vertical="center" wrapText="1"/>
    </xf>
    <xf numFmtId="0" fontId="71" fillId="14" borderId="5" xfId="0" applyFont="1" applyFill="1" applyBorder="1" applyAlignment="1">
      <alignment horizontal="center" vertical="center"/>
    </xf>
    <xf numFmtId="0" fontId="71" fillId="14" borderId="7" xfId="0" applyFont="1" applyFill="1" applyBorder="1" applyAlignment="1">
      <alignment horizontal="center" vertical="center"/>
    </xf>
    <xf numFmtId="0" fontId="71" fillId="14" borderId="27" xfId="0" applyFont="1" applyFill="1" applyBorder="1" applyAlignment="1">
      <alignment horizontal="center" vertical="center"/>
    </xf>
    <xf numFmtId="0" fontId="71" fillId="14" borderId="29" xfId="0" applyFont="1" applyFill="1" applyBorder="1" applyAlignment="1">
      <alignment horizontal="center" vertical="center"/>
    </xf>
    <xf numFmtId="3" fontId="66" fillId="13" borderId="12" xfId="0" applyNumberFormat="1" applyFont="1" applyFill="1" applyBorder="1" applyAlignment="1">
      <alignment horizontal="center" vertical="center"/>
    </xf>
    <xf numFmtId="3" fontId="66" fillId="13" borderId="24" xfId="0" applyNumberFormat="1" applyFont="1" applyFill="1" applyBorder="1" applyAlignment="1">
      <alignment horizontal="center" vertical="center"/>
    </xf>
    <xf numFmtId="0" fontId="69" fillId="0" borderId="12" xfId="0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/>
    </xf>
    <xf numFmtId="0" fontId="73" fillId="14" borderId="5" xfId="0" applyFont="1" applyFill="1" applyBorder="1" applyAlignment="1">
      <alignment horizontal="center" vertical="center"/>
    </xf>
    <xf numFmtId="0" fontId="73" fillId="14" borderId="7" xfId="0" applyFont="1" applyFill="1" applyBorder="1" applyAlignment="1">
      <alignment horizontal="center" vertical="center"/>
    </xf>
    <xf numFmtId="0" fontId="73" fillId="14" borderId="27" xfId="0" applyFont="1" applyFill="1" applyBorder="1" applyAlignment="1">
      <alignment horizontal="center" vertical="center"/>
    </xf>
    <xf numFmtId="0" fontId="73" fillId="14" borderId="29" xfId="0" applyFont="1" applyFill="1" applyBorder="1" applyAlignment="1">
      <alignment horizontal="center" vertical="center"/>
    </xf>
    <xf numFmtId="0" fontId="65" fillId="14" borderId="5" xfId="0" applyFont="1" applyFill="1" applyBorder="1" applyAlignment="1">
      <alignment horizontal="center" vertical="center"/>
    </xf>
    <xf numFmtId="0" fontId="65" fillId="14" borderId="7" xfId="0" applyFont="1" applyFill="1" applyBorder="1" applyAlignment="1">
      <alignment horizontal="center" vertical="center"/>
    </xf>
    <xf numFmtId="0" fontId="65" fillId="14" borderId="27" xfId="0" applyFont="1" applyFill="1" applyBorder="1" applyAlignment="1">
      <alignment horizontal="center" vertical="center"/>
    </xf>
    <xf numFmtId="0" fontId="65" fillId="14" borderId="29" xfId="0" applyFont="1" applyFill="1" applyBorder="1" applyAlignment="1">
      <alignment horizontal="center" vertical="center"/>
    </xf>
    <xf numFmtId="0" fontId="19" fillId="6" borderId="113" xfId="0" applyFont="1" applyFill="1" applyBorder="1" applyAlignment="1">
      <alignment horizontal="left" vertical="center"/>
    </xf>
    <xf numFmtId="0" fontId="19" fillId="6" borderId="114" xfId="0" applyFont="1" applyFill="1" applyBorder="1" applyAlignment="1">
      <alignment horizontal="left" vertical="center"/>
    </xf>
    <xf numFmtId="0" fontId="19" fillId="6" borderId="115" xfId="0" applyFont="1" applyFill="1" applyBorder="1" applyAlignment="1">
      <alignment horizontal="left" vertical="center"/>
    </xf>
    <xf numFmtId="0" fontId="19" fillId="6" borderId="116" xfId="0" applyFont="1" applyFill="1" applyBorder="1" applyAlignment="1">
      <alignment horizontal="left" vertical="center"/>
    </xf>
    <xf numFmtId="0" fontId="13" fillId="4" borderId="43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75" fillId="4" borderId="107" xfId="0" applyFont="1" applyFill="1" applyBorder="1" applyAlignment="1">
      <alignment horizontal="center" vertical="center"/>
    </xf>
    <xf numFmtId="0" fontId="75" fillId="4" borderId="108" xfId="0" applyFont="1" applyFill="1" applyBorder="1" applyAlignment="1">
      <alignment horizontal="center" vertical="center"/>
    </xf>
    <xf numFmtId="0" fontId="75" fillId="4" borderId="109" xfId="0" applyFont="1" applyFill="1" applyBorder="1" applyAlignment="1">
      <alignment horizontal="center" vertical="center"/>
    </xf>
    <xf numFmtId="0" fontId="19" fillId="6" borderId="117" xfId="0" applyFont="1" applyFill="1" applyBorder="1" applyAlignment="1">
      <alignment horizontal="left" vertical="center"/>
    </xf>
    <xf numFmtId="0" fontId="19" fillId="6" borderId="118" xfId="0" applyFont="1" applyFill="1" applyBorder="1" applyAlignment="1">
      <alignment horizontal="left" vertical="center"/>
    </xf>
    <xf numFmtId="0" fontId="29" fillId="6" borderId="119" xfId="1" applyFont="1" applyFill="1" applyBorder="1" applyAlignment="1">
      <alignment horizontal="center" vertical="center"/>
    </xf>
    <xf numFmtId="0" fontId="29" fillId="6" borderId="120" xfId="1" applyFont="1" applyFill="1" applyBorder="1" applyAlignment="1">
      <alignment horizontal="center" vertical="center"/>
    </xf>
    <xf numFmtId="0" fontId="56" fillId="6" borderId="120" xfId="1" applyFont="1" applyFill="1" applyBorder="1" applyAlignment="1">
      <alignment horizontal="left" vertical="center"/>
    </xf>
    <xf numFmtId="0" fontId="56" fillId="6" borderId="121" xfId="1" applyFont="1" applyFill="1" applyBorder="1" applyAlignment="1">
      <alignment horizontal="left" vertical="center"/>
    </xf>
    <xf numFmtId="0" fontId="19" fillId="6" borderId="120" xfId="1" applyFont="1" applyFill="1" applyBorder="1" applyAlignment="1">
      <alignment horizontal="left" vertical="center"/>
    </xf>
    <xf numFmtId="0" fontId="1" fillId="0" borderId="120" xfId="0" applyFont="1" applyBorder="1"/>
    <xf numFmtId="0" fontId="1" fillId="0" borderId="121" xfId="0" applyFont="1" applyBorder="1"/>
    <xf numFmtId="0" fontId="55" fillId="6" borderId="119" xfId="1" applyFont="1" applyFill="1" applyBorder="1" applyAlignment="1">
      <alignment horizontal="center" vertical="center"/>
    </xf>
    <xf numFmtId="0" fontId="55" fillId="6" borderId="120" xfId="1" applyFont="1" applyFill="1" applyBorder="1" applyAlignment="1">
      <alignment horizontal="center" vertical="center"/>
    </xf>
    <xf numFmtId="0" fontId="29" fillId="12" borderId="0" xfId="1" applyFont="1" applyFill="1" applyAlignment="1">
      <alignment horizontal="center" vertical="center"/>
    </xf>
    <xf numFmtId="0" fontId="56" fillId="12" borderId="0" xfId="1" applyFont="1" applyFill="1" applyAlignment="1">
      <alignment horizontal="left" vertical="center"/>
    </xf>
  </cellXfs>
  <cellStyles count="3">
    <cellStyle name="Normální" xfId="0" builtinId="0"/>
    <cellStyle name="normální 3" xfId="2" xr:uid="{00000000-0005-0000-0000-000001000000}"/>
    <cellStyle name="normální 5" xfId="1" xr:uid="{00000000-0005-0000-0000-000002000000}"/>
  </cellStyles>
  <dxfs count="9">
    <dxf>
      <font>
        <color theme="0" tint="-4.9989318521683403E-2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sikovi/AppData/Roaming/Microsoft/Excel/Users/Posikovi/AppData/Roaming/Microsoft/Excel/Users/Po&#353;&#237;kovi/AppData/Roaming/Microsoft/Excel/Kraj/Volejbalov&#233;%20tabulky%20Radek%20-%20prosinec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ční listina"/>
      <sheetName val="M-tab.3"/>
      <sheetName val="M-tab.4"/>
      <sheetName val="M-tab.5"/>
      <sheetName val="M-tab.6"/>
      <sheetName val="M-tab.7"/>
      <sheetName val="Z-tab.3"/>
      <sheetName val="Z-tab.4"/>
      <sheetName val="Z-tab.5"/>
      <sheetName val="Z-tab.6"/>
      <sheetName val="Z-tab.7"/>
      <sheetName val="Č-tab.3"/>
      <sheetName val="Č-tab.4"/>
      <sheetName val="Č-tab.5"/>
      <sheetName val="Č-tab.6"/>
      <sheetName val="Č-tab.7"/>
      <sheetName val="O-tab.3"/>
      <sheetName val="O-tab.4"/>
      <sheetName val="O-tab.5"/>
      <sheetName val="O-tab.6"/>
      <sheetName val="O-tab.7"/>
      <sheetName val="Ž-tab.3"/>
      <sheetName val="Ž-tab.4"/>
      <sheetName val="Ž-tab.5"/>
      <sheetName val="Ž-tab.6"/>
      <sheetName val="Ž-tab.7"/>
      <sheetName val="Zápisy"/>
    </sheetNames>
    <sheetDataSet>
      <sheetData sheetId="0" refreshError="1">
        <row r="4">
          <cell r="D4">
            <v>6</v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F273"/>
  <sheetViews>
    <sheetView topLeftCell="A28" zoomScale="88" zoomScaleNormal="88" workbookViewId="0">
      <selection activeCell="T45" sqref="T45:T46"/>
    </sheetView>
  </sheetViews>
  <sheetFormatPr defaultRowHeight="20.25" customHeight="1" x14ac:dyDescent="0.25"/>
  <cols>
    <col min="1" max="1" width="5" customWidth="1"/>
    <col min="2" max="2" width="22.85546875" customWidth="1"/>
    <col min="3" max="3" width="8" customWidth="1"/>
    <col min="4" max="4" width="4" style="1" customWidth="1"/>
    <col min="5" max="5" width="3.5703125" customWidth="1"/>
    <col min="6" max="6" width="3.5703125" style="2" customWidth="1"/>
    <col min="7" max="7" width="4.28515625" customWidth="1"/>
    <col min="8" max="8" width="21.42578125" style="3" customWidth="1"/>
    <col min="9" max="9" width="8.5703125" customWidth="1"/>
    <col min="10" max="10" width="2.85546875" customWidth="1"/>
    <col min="11" max="12" width="8.5703125" customWidth="1"/>
    <col min="13" max="13" width="2.85546875" customWidth="1"/>
    <col min="14" max="15" width="8.5703125" customWidth="1"/>
    <col min="16" max="16" width="2.85546875" customWidth="1"/>
    <col min="17" max="18" width="8.5703125" customWidth="1"/>
    <col min="19" max="19" width="2.85546875" customWidth="1"/>
    <col min="20" max="20" width="8.5703125" customWidth="1"/>
    <col min="21" max="21" width="5" customWidth="1"/>
    <col min="22" max="22" width="2.140625" customWidth="1"/>
    <col min="23" max="23" width="5" customWidth="1"/>
    <col min="24" max="24" width="4.28515625" customWidth="1"/>
    <col min="25" max="25" width="10" customWidth="1"/>
    <col min="26" max="26" width="12.140625" customWidth="1"/>
    <col min="27" max="27" width="7.140625" style="4" customWidth="1"/>
    <col min="28" max="31" width="4.28515625" style="5" hidden="1" customWidth="1"/>
    <col min="32" max="32" width="7.140625" style="4" customWidth="1"/>
    <col min="33" max="37" width="9.28515625" customWidth="1"/>
    <col min="38" max="38" width="28.5703125" customWidth="1"/>
    <col min="39" max="39" width="2.85546875" customWidth="1"/>
    <col min="40" max="40" width="28.5703125" customWidth="1"/>
    <col min="41" max="41" width="7.85546875" customWidth="1"/>
    <col min="42" max="42" width="2.85546875" customWidth="1"/>
    <col min="43" max="43" width="7.85546875" customWidth="1"/>
    <col min="44" max="44" width="1.5703125" customWidth="1"/>
    <col min="45" max="49" width="9.28515625" customWidth="1"/>
    <col min="50" max="50" width="28.5703125" customWidth="1"/>
    <col min="51" max="51" width="2.85546875" customWidth="1"/>
    <col min="52" max="52" width="28.5703125" customWidth="1"/>
    <col min="53" max="53" width="7.85546875" customWidth="1"/>
    <col min="54" max="54" width="2.85546875" customWidth="1"/>
    <col min="55" max="55" width="7.85546875" customWidth="1"/>
    <col min="56" max="56" width="7.140625" customWidth="1"/>
    <col min="57" max="64" width="9.140625" style="6" hidden="1" customWidth="1"/>
    <col min="65" max="65" width="7.140625" customWidth="1"/>
    <col min="66" max="110" width="5" customWidth="1"/>
  </cols>
  <sheetData>
    <row r="1" spans="1:110" ht="20.25" customHeight="1" thickTop="1" thickBot="1" x14ac:dyDescent="0.3">
      <c r="AG1" s="301" t="s">
        <v>0</v>
      </c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S1" s="301" t="s">
        <v>1</v>
      </c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N1" s="7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9"/>
    </row>
    <row r="2" spans="1:110" ht="20.25" customHeight="1" thickTop="1" x14ac:dyDescent="0.3">
      <c r="E2" s="302" t="s">
        <v>2</v>
      </c>
      <c r="F2" s="303"/>
      <c r="G2" s="303"/>
      <c r="H2" s="304"/>
      <c r="I2" s="311">
        <f>E5</f>
        <v>1</v>
      </c>
      <c r="J2" s="312"/>
      <c r="K2" s="313"/>
      <c r="L2" s="314">
        <f>E7</f>
        <v>2</v>
      </c>
      <c r="M2" s="312"/>
      <c r="N2" s="313"/>
      <c r="O2" s="314">
        <f>E9</f>
        <v>3</v>
      </c>
      <c r="P2" s="312"/>
      <c r="Q2" s="312"/>
      <c r="R2" s="314">
        <f>E11</f>
        <v>4</v>
      </c>
      <c r="S2" s="312"/>
      <c r="T2" s="313"/>
      <c r="U2" s="364" t="s">
        <v>3</v>
      </c>
      <c r="V2" s="365"/>
      <c r="W2" s="365"/>
      <c r="X2" s="370" t="s">
        <v>4</v>
      </c>
      <c r="Y2" s="373" t="s">
        <v>5</v>
      </c>
      <c r="Z2" s="376" t="s">
        <v>6</v>
      </c>
      <c r="AG2" s="323" t="s">
        <v>7</v>
      </c>
      <c r="AH2" s="321">
        <v>0.35416666666666669</v>
      </c>
      <c r="AI2" s="10">
        <v>1</v>
      </c>
      <c r="AJ2" s="11" t="s">
        <v>8</v>
      </c>
      <c r="AK2" s="32" t="s">
        <v>9</v>
      </c>
      <c r="AL2" s="13">
        <v>5</v>
      </c>
      <c r="AM2" s="14" t="s">
        <v>10</v>
      </c>
      <c r="AN2" s="15">
        <v>8</v>
      </c>
      <c r="AO2" s="330"/>
      <c r="AP2" s="332" t="s">
        <v>10</v>
      </c>
      <c r="AQ2" s="328"/>
      <c r="AS2" s="323" t="s">
        <v>7</v>
      </c>
      <c r="AT2" s="321">
        <f>AH2</f>
        <v>0.35416666666666669</v>
      </c>
      <c r="AU2" s="10">
        <f>AI2+1</f>
        <v>2</v>
      </c>
      <c r="AV2" s="11" t="s">
        <v>8</v>
      </c>
      <c r="AW2" s="32" t="s">
        <v>9</v>
      </c>
      <c r="AX2" s="13">
        <v>6</v>
      </c>
      <c r="AY2" s="14" t="s">
        <v>10</v>
      </c>
      <c r="AZ2" s="15">
        <v>7</v>
      </c>
      <c r="BA2" s="330"/>
      <c r="BB2" s="332" t="s">
        <v>10</v>
      </c>
      <c r="BC2" s="328"/>
      <c r="BE2" s="6" t="str">
        <f>AG2</f>
        <v>1. KOLO</v>
      </c>
      <c r="BF2" s="6">
        <f t="shared" ref="BF2:BK2" si="0">AH2</f>
        <v>0.35416666666666669</v>
      </c>
      <c r="BG2" s="6">
        <f t="shared" si="0"/>
        <v>1</v>
      </c>
      <c r="BH2" s="6" t="str">
        <f t="shared" si="0"/>
        <v>HŘIŠTĚ</v>
      </c>
      <c r="BI2" s="6" t="str">
        <f t="shared" si="0"/>
        <v>skupina</v>
      </c>
      <c r="BJ2" s="6">
        <f t="shared" si="0"/>
        <v>5</v>
      </c>
      <c r="BK2" s="6" t="str">
        <f t="shared" si="0"/>
        <v>:</v>
      </c>
      <c r="BL2" s="6">
        <f>AN2</f>
        <v>8</v>
      </c>
      <c r="BN2" s="19"/>
      <c r="BO2" s="325" t="str">
        <f>BE2</f>
        <v>1. KOLO</v>
      </c>
      <c r="BP2" s="325"/>
      <c r="BQ2" s="325"/>
      <c r="BR2" s="325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326">
        <f>BG2</f>
        <v>1</v>
      </c>
      <c r="CD2" s="326"/>
      <c r="CE2" s="327" t="s">
        <v>11</v>
      </c>
      <c r="CF2" s="327"/>
      <c r="CG2" s="327"/>
      <c r="CH2" s="327"/>
      <c r="CI2" s="315" t="s">
        <v>12</v>
      </c>
      <c r="CJ2" s="316">
        <f>BF2</f>
        <v>0.35416666666666669</v>
      </c>
      <c r="CK2" s="316"/>
      <c r="CL2" s="317" t="s">
        <v>9</v>
      </c>
      <c r="CM2" s="317"/>
      <c r="CN2" s="318" t="str">
        <f>BI3</f>
        <v>B</v>
      </c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1"/>
      <c r="DA2" s="319" t="s">
        <v>13</v>
      </c>
      <c r="DB2" s="319"/>
      <c r="DC2" s="319"/>
      <c r="DD2" s="320">
        <f>BH3</f>
        <v>1</v>
      </c>
      <c r="DE2" s="320"/>
      <c r="DF2" s="22"/>
    </row>
    <row r="3" spans="1:110" ht="20.25" customHeight="1" thickBot="1" x14ac:dyDescent="0.35">
      <c r="E3" s="305"/>
      <c r="F3" s="306"/>
      <c r="G3" s="306"/>
      <c r="H3" s="307"/>
      <c r="I3" s="357" t="str">
        <f ca="1">G5</f>
        <v>Bezručova "A"</v>
      </c>
      <c r="J3" s="358"/>
      <c r="K3" s="358"/>
      <c r="L3" s="358" t="str">
        <f ca="1">G7</f>
        <v>Velim "A"</v>
      </c>
      <c r="M3" s="358"/>
      <c r="N3" s="358"/>
      <c r="O3" s="358" t="str">
        <f ca="1">G9</f>
        <v>Masarykova "B"</v>
      </c>
      <c r="P3" s="358"/>
      <c r="Q3" s="358"/>
      <c r="R3" s="358" t="str">
        <f ca="1">G11</f>
        <v>Ovčárecká "B"</v>
      </c>
      <c r="S3" s="358"/>
      <c r="T3" s="358"/>
      <c r="U3" s="366"/>
      <c r="V3" s="367"/>
      <c r="W3" s="367"/>
      <c r="X3" s="371"/>
      <c r="Y3" s="374"/>
      <c r="Z3" s="377"/>
      <c r="AG3" s="324"/>
      <c r="AH3" s="322"/>
      <c r="AI3" s="23" t="s">
        <v>14</v>
      </c>
      <c r="AJ3" s="24">
        <v>1</v>
      </c>
      <c r="AK3" s="38" t="s">
        <v>43</v>
      </c>
      <c r="AL3" s="26" t="str">
        <f ca="1">LOOKUP(AL2,$A$2:$A$27,$B$2:$B$22)</f>
        <v>Kmochova "A"</v>
      </c>
      <c r="AM3" s="27"/>
      <c r="AN3" s="28" t="str">
        <f ca="1">LOOKUP(AN2,$A$2:$A$27,$B$2:$B$22)</f>
        <v>Mnichovická "B"</v>
      </c>
      <c r="AO3" s="331"/>
      <c r="AP3" s="333"/>
      <c r="AQ3" s="329"/>
      <c r="AS3" s="324"/>
      <c r="AT3" s="322"/>
      <c r="AU3" s="23" t="s">
        <v>14</v>
      </c>
      <c r="AV3" s="24">
        <v>2</v>
      </c>
      <c r="AW3" s="38" t="s">
        <v>43</v>
      </c>
      <c r="AX3" s="26" t="str">
        <f ca="1">LOOKUP(AX2,$A$2:$A$27,$B$2:$B$22)</f>
        <v>Prok.Velikého "A"</v>
      </c>
      <c r="AY3" s="27"/>
      <c r="AZ3" s="28" t="str">
        <f ca="1">LOOKUP(AZ2,$A$2:$A$27,$B$2:$B$22)</f>
        <v>Bezručova "B"</v>
      </c>
      <c r="BA3" s="331"/>
      <c r="BB3" s="333"/>
      <c r="BC3" s="329"/>
      <c r="BH3" s="6">
        <f>AJ3</f>
        <v>1</v>
      </c>
      <c r="BI3" s="6" t="str">
        <f>AK3</f>
        <v>B</v>
      </c>
      <c r="BJ3" s="6" t="str">
        <f ca="1">AL3</f>
        <v>Kmochova "A"</v>
      </c>
      <c r="BK3" s="6">
        <f>AM3</f>
        <v>0</v>
      </c>
      <c r="BL3" s="6" t="str">
        <f ca="1">AN3</f>
        <v>Mnichovická "B"</v>
      </c>
      <c r="BN3" s="19"/>
      <c r="BO3" s="325"/>
      <c r="BP3" s="325"/>
      <c r="BQ3" s="325"/>
      <c r="BR3" s="325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326"/>
      <c r="CD3" s="326"/>
      <c r="CE3" s="327"/>
      <c r="CF3" s="327"/>
      <c r="CG3" s="327"/>
      <c r="CH3" s="327"/>
      <c r="CI3" s="315"/>
      <c r="CJ3" s="316"/>
      <c r="CK3" s="316"/>
      <c r="CL3" s="317"/>
      <c r="CM3" s="317"/>
      <c r="CN3" s="318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1"/>
      <c r="DA3" s="319"/>
      <c r="DB3" s="319"/>
      <c r="DC3" s="319"/>
      <c r="DD3" s="320"/>
      <c r="DE3" s="320"/>
      <c r="DF3" s="22"/>
    </row>
    <row r="4" spans="1:110" ht="20.25" customHeight="1" thickTop="1" thickBot="1" x14ac:dyDescent="0.35">
      <c r="E4" s="308"/>
      <c r="F4" s="309"/>
      <c r="G4" s="309"/>
      <c r="H4" s="310"/>
      <c r="I4" s="359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8"/>
      <c r="V4" s="369"/>
      <c r="W4" s="369"/>
      <c r="X4" s="372"/>
      <c r="Y4" s="375"/>
      <c r="Z4" s="378"/>
      <c r="AG4" s="352" t="s">
        <v>15</v>
      </c>
      <c r="AH4" s="321">
        <f>AH2+$AH$29</f>
        <v>0.36250000000000004</v>
      </c>
      <c r="AI4" s="10">
        <f>AI2+2</f>
        <v>3</v>
      </c>
      <c r="AJ4" s="11" t="s">
        <v>8</v>
      </c>
      <c r="AK4" s="12" t="s">
        <v>9</v>
      </c>
      <c r="AL4" s="13">
        <v>1</v>
      </c>
      <c r="AM4" s="14" t="s">
        <v>10</v>
      </c>
      <c r="AN4" s="15">
        <v>4</v>
      </c>
      <c r="AO4" s="330"/>
      <c r="AP4" s="332" t="s">
        <v>10</v>
      </c>
      <c r="AQ4" s="328"/>
      <c r="AS4" s="352" t="s">
        <v>15</v>
      </c>
      <c r="AT4" s="321">
        <f>AH4</f>
        <v>0.36250000000000004</v>
      </c>
      <c r="AU4" s="10">
        <f>AU2+2</f>
        <v>4</v>
      </c>
      <c r="AV4" s="11" t="s">
        <v>8</v>
      </c>
      <c r="AW4" s="12" t="s">
        <v>9</v>
      </c>
      <c r="AX4" s="13">
        <v>2</v>
      </c>
      <c r="AY4" s="14" t="s">
        <v>10</v>
      </c>
      <c r="AZ4" s="15">
        <v>3</v>
      </c>
      <c r="BA4" s="330"/>
      <c r="BB4" s="332" t="s">
        <v>10</v>
      </c>
      <c r="BC4" s="328"/>
      <c r="BN4" s="19"/>
      <c r="BO4" s="33"/>
      <c r="BP4" s="33"/>
      <c r="BQ4" s="33"/>
      <c r="BR4" s="33"/>
      <c r="BS4" s="334" t="s">
        <v>16</v>
      </c>
      <c r="BT4" s="334"/>
      <c r="BU4" s="34">
        <f>BJ2</f>
        <v>5</v>
      </c>
      <c r="BV4" s="35" t="s">
        <v>17</v>
      </c>
      <c r="BW4" s="335" t="str">
        <f ca="1">LOOKUP(BU4,$A$5:$A$20,$B$5:$B$19)</f>
        <v>Kmochova "A"</v>
      </c>
      <c r="BX4" s="335"/>
      <c r="BY4" s="335"/>
      <c r="BZ4" s="335"/>
      <c r="CA4" s="335"/>
      <c r="CB4" s="335"/>
      <c r="CC4" s="335"/>
      <c r="CD4" s="335"/>
      <c r="CE4" s="335"/>
      <c r="CF4" s="335"/>
      <c r="CG4" s="363"/>
      <c r="CH4" s="363"/>
      <c r="CI4" s="36"/>
      <c r="CJ4" s="36"/>
      <c r="CK4" s="36"/>
      <c r="CL4" s="36"/>
      <c r="CM4" s="36"/>
      <c r="CN4" s="33"/>
      <c r="CO4" s="334" t="s">
        <v>16</v>
      </c>
      <c r="CP4" s="334"/>
      <c r="CQ4" s="34">
        <f>BL2</f>
        <v>8</v>
      </c>
      <c r="CR4" s="35" t="s">
        <v>17</v>
      </c>
      <c r="CS4" s="335" t="str">
        <f ca="1">LOOKUP(CQ4,$A$5:$A$20,$B$5:$B$19)</f>
        <v>Mnichovická "B"</v>
      </c>
      <c r="CT4" s="335"/>
      <c r="CU4" s="335"/>
      <c r="CV4" s="335"/>
      <c r="CW4" s="335"/>
      <c r="CX4" s="335"/>
      <c r="CY4" s="335"/>
      <c r="CZ4" s="335"/>
      <c r="DA4" s="335"/>
      <c r="DB4" s="335"/>
      <c r="DC4" s="335"/>
      <c r="DD4" s="335"/>
      <c r="DE4" s="335"/>
      <c r="DF4" s="22"/>
    </row>
    <row r="5" spans="1:110" ht="20.25" customHeight="1" thickTop="1" thickBot="1" x14ac:dyDescent="0.35">
      <c r="A5">
        <v>1</v>
      </c>
      <c r="B5" t="s">
        <v>22</v>
      </c>
      <c r="E5" s="336">
        <v>1</v>
      </c>
      <c r="F5" s="37"/>
      <c r="G5" s="338" t="str">
        <f ca="1">LOOKUP(E5,A$5:A$53,B$5:B$48)</f>
        <v>Bezručova "A"</v>
      </c>
      <c r="H5" s="339"/>
      <c r="I5" s="342"/>
      <c r="J5" s="343"/>
      <c r="K5" s="344"/>
      <c r="L5" s="348">
        <v>5</v>
      </c>
      <c r="M5" s="350" t="s">
        <v>10</v>
      </c>
      <c r="N5" s="361">
        <v>16</v>
      </c>
      <c r="O5" s="348">
        <v>7</v>
      </c>
      <c r="P5" s="350" t="s">
        <v>10</v>
      </c>
      <c r="Q5" s="361">
        <v>15</v>
      </c>
      <c r="R5" s="348">
        <v>6</v>
      </c>
      <c r="S5" s="350" t="s">
        <v>10</v>
      </c>
      <c r="T5" s="361">
        <v>19</v>
      </c>
      <c r="U5" s="353">
        <f>I5+L5+O5+R5</f>
        <v>18</v>
      </c>
      <c r="V5" s="355" t="s">
        <v>10</v>
      </c>
      <c r="W5" s="355">
        <f>K5+N5+Q5+T5</f>
        <v>50</v>
      </c>
      <c r="X5" s="388">
        <f>IF(U5=0,0,U5/W5)</f>
        <v>0.36</v>
      </c>
      <c r="Y5" s="390">
        <f>AB5+AC5+AD5+AE5+(X5/100)</f>
        <v>3.0036</v>
      </c>
      <c r="Z5" s="392">
        <f>IF(Y5=0,"",RANK(Y5,Y$5:Y$12))</f>
        <v>4</v>
      </c>
      <c r="AB5" s="387">
        <f>IF(I5&gt;K5,2,IF(I5&lt;K5,1,0))</f>
        <v>0</v>
      </c>
      <c r="AC5" s="387">
        <f>IF(L5&gt;N5,2,IF(L5&lt;N5,1,0))</f>
        <v>1</v>
      </c>
      <c r="AD5" s="387">
        <f>IF(O5&gt;Q5,2,IF(O5&lt;Q5,1,0))</f>
        <v>1</v>
      </c>
      <c r="AE5" s="387">
        <f>IF(R5&gt;T5,2,IF(R5&lt;T5,1,0))</f>
        <v>1</v>
      </c>
      <c r="AG5" s="352"/>
      <c r="AH5" s="322"/>
      <c r="AI5" s="23" t="s">
        <v>14</v>
      </c>
      <c r="AJ5" s="24">
        <f>AJ3</f>
        <v>1</v>
      </c>
      <c r="AK5" s="25" t="str">
        <f>IF(AL4&lt;9,"A",IF(AL4&lt;19,"B",IF(AL4&lt;27,"C","D")))</f>
        <v>A</v>
      </c>
      <c r="AL5" s="26" t="str">
        <f ca="1">LOOKUP(AL4,$A$2:$A$27,$B$2:$B$22)</f>
        <v>Bezručova "A"</v>
      </c>
      <c r="AM5" s="27"/>
      <c r="AN5" s="28" t="str">
        <f ca="1">LOOKUP(AN4,$A$2:$A$27,$B$2:$B$22)</f>
        <v>Ovčárecká "B"</v>
      </c>
      <c r="AO5" s="331"/>
      <c r="AP5" s="333"/>
      <c r="AQ5" s="329"/>
      <c r="AS5" s="352"/>
      <c r="AT5" s="322"/>
      <c r="AU5" s="23" t="s">
        <v>14</v>
      </c>
      <c r="AV5" s="24">
        <f>AV3</f>
        <v>2</v>
      </c>
      <c r="AW5" s="25" t="str">
        <f>IF(AX4&lt;9,"A",IF(AX4&lt;19,"B",IF(AX4&lt;27,"C","D")))</f>
        <v>A</v>
      </c>
      <c r="AX5" s="26" t="str">
        <f ca="1">LOOKUP(AX4,$A$2:$A$27,$B$2:$B$22)</f>
        <v>Velim "A"</v>
      </c>
      <c r="AY5" s="27"/>
      <c r="AZ5" s="28" t="str">
        <f ca="1">LOOKUP(AZ4,$A$2:$A$27,$B$2:$B$22)</f>
        <v>Masarykova "B"</v>
      </c>
      <c r="BA5" s="331"/>
      <c r="BB5" s="333"/>
      <c r="BC5" s="329"/>
      <c r="BN5" s="19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9"/>
      <c r="DA5" s="39"/>
      <c r="DB5" s="39"/>
      <c r="DC5" s="39"/>
      <c r="DD5" s="39"/>
      <c r="DE5" s="39"/>
      <c r="DF5" s="22"/>
    </row>
    <row r="6" spans="1:110" ht="20.25" customHeight="1" thickTop="1" thickBot="1" x14ac:dyDescent="0.35">
      <c r="A6">
        <v>2</v>
      </c>
      <c r="B6" t="s">
        <v>35</v>
      </c>
      <c r="E6" s="337"/>
      <c r="F6" s="40"/>
      <c r="G6" s="340"/>
      <c r="H6" s="341"/>
      <c r="I6" s="345"/>
      <c r="J6" s="346"/>
      <c r="K6" s="347"/>
      <c r="L6" s="349"/>
      <c r="M6" s="351"/>
      <c r="N6" s="362"/>
      <c r="O6" s="349"/>
      <c r="P6" s="351"/>
      <c r="Q6" s="362"/>
      <c r="R6" s="349"/>
      <c r="S6" s="351"/>
      <c r="T6" s="362"/>
      <c r="U6" s="354"/>
      <c r="V6" s="356"/>
      <c r="W6" s="356"/>
      <c r="X6" s="389"/>
      <c r="Y6" s="391"/>
      <c r="Z6" s="393"/>
      <c r="AB6" s="387"/>
      <c r="AC6" s="387"/>
      <c r="AD6" s="387"/>
      <c r="AE6" s="387"/>
      <c r="AG6" s="352" t="s">
        <v>20</v>
      </c>
      <c r="AH6" s="321">
        <f>AH4+$AH$29</f>
        <v>0.3708333333333334</v>
      </c>
      <c r="AI6" s="10">
        <f>AI4+2</f>
        <v>5</v>
      </c>
      <c r="AJ6" s="11" t="s">
        <v>8</v>
      </c>
      <c r="AK6" s="11" t="s">
        <v>9</v>
      </c>
      <c r="AL6" s="13">
        <f>AL2+4</f>
        <v>9</v>
      </c>
      <c r="AM6" s="14" t="s">
        <v>10</v>
      </c>
      <c r="AN6" s="15">
        <f>AN2+4</f>
        <v>12</v>
      </c>
      <c r="AO6" s="330"/>
      <c r="AP6" s="332" t="s">
        <v>10</v>
      </c>
      <c r="AQ6" s="328"/>
      <c r="AS6" s="352" t="s">
        <v>20</v>
      </c>
      <c r="AT6" s="321">
        <f>AH6</f>
        <v>0.3708333333333334</v>
      </c>
      <c r="AU6" s="10">
        <f>AU4+2</f>
        <v>6</v>
      </c>
      <c r="AV6" s="11" t="s">
        <v>8</v>
      </c>
      <c r="AW6" s="11" t="s">
        <v>9</v>
      </c>
      <c r="AX6" s="13">
        <f>AX2+4</f>
        <v>10</v>
      </c>
      <c r="AY6" s="14" t="s">
        <v>10</v>
      </c>
      <c r="AZ6" s="15">
        <f>AZ2+4</f>
        <v>11</v>
      </c>
      <c r="BA6" s="330"/>
      <c r="BB6" s="332" t="s">
        <v>10</v>
      </c>
      <c r="BC6" s="328"/>
      <c r="BN6" s="19"/>
      <c r="BO6" s="41" t="s">
        <v>21</v>
      </c>
      <c r="BP6" s="42">
        <f>BU4</f>
        <v>5</v>
      </c>
      <c r="BQ6" s="43" t="s">
        <v>10</v>
      </c>
      <c r="BR6" s="44">
        <v>1</v>
      </c>
      <c r="BS6" s="44">
        <v>2</v>
      </c>
      <c r="BT6" s="44">
        <v>3</v>
      </c>
      <c r="BU6" s="44">
        <v>4</v>
      </c>
      <c r="BV6" s="44">
        <v>5</v>
      </c>
      <c r="BW6" s="44">
        <v>6</v>
      </c>
      <c r="BX6" s="44">
        <v>7</v>
      </c>
      <c r="BY6" s="44">
        <v>8</v>
      </c>
      <c r="BZ6" s="44">
        <v>9</v>
      </c>
      <c r="CA6" s="44">
        <v>10</v>
      </c>
      <c r="CB6" s="44">
        <v>11</v>
      </c>
      <c r="CC6" s="44">
        <v>12</v>
      </c>
      <c r="CD6" s="44">
        <v>13</v>
      </c>
      <c r="CE6" s="44">
        <v>14</v>
      </c>
      <c r="CF6" s="44">
        <v>15</v>
      </c>
      <c r="CG6" s="44">
        <v>16</v>
      </c>
      <c r="CH6" s="44">
        <v>17</v>
      </c>
      <c r="CI6" s="44">
        <v>18</v>
      </c>
      <c r="CJ6" s="44">
        <v>19</v>
      </c>
      <c r="CK6" s="44">
        <v>20</v>
      </c>
      <c r="CL6" s="44">
        <v>21</v>
      </c>
      <c r="CM6" s="44">
        <v>22</v>
      </c>
      <c r="CN6" s="44">
        <v>23</v>
      </c>
      <c r="CO6" s="44">
        <v>24</v>
      </c>
      <c r="CP6" s="44">
        <v>25</v>
      </c>
      <c r="CQ6" s="44">
        <v>26</v>
      </c>
      <c r="CR6" s="44">
        <v>27</v>
      </c>
      <c r="CS6" s="44">
        <v>28</v>
      </c>
      <c r="CT6" s="44">
        <v>29</v>
      </c>
      <c r="CU6" s="44">
        <v>30</v>
      </c>
      <c r="CV6" s="44">
        <v>31</v>
      </c>
      <c r="CW6" s="44">
        <v>32</v>
      </c>
      <c r="CX6" s="44">
        <v>33</v>
      </c>
      <c r="CY6" s="44">
        <v>34</v>
      </c>
      <c r="CZ6" s="45">
        <v>35</v>
      </c>
      <c r="DA6" s="45">
        <v>36</v>
      </c>
      <c r="DB6" s="45">
        <v>37</v>
      </c>
      <c r="DC6" s="45">
        <v>38</v>
      </c>
      <c r="DD6" s="45">
        <v>39</v>
      </c>
      <c r="DE6" s="45">
        <v>40</v>
      </c>
      <c r="DF6" s="22"/>
    </row>
    <row r="7" spans="1:110" ht="20.25" customHeight="1" thickTop="1" thickBot="1" x14ac:dyDescent="0.35">
      <c r="A7">
        <v>3</v>
      </c>
      <c r="B7" t="s">
        <v>26</v>
      </c>
      <c r="E7" s="337">
        <v>2</v>
      </c>
      <c r="F7" s="46"/>
      <c r="G7" s="379" t="str">
        <f ca="1">LOOKUP(E7,A$5:A$53,B$5:B$48)</f>
        <v>Velim "A"</v>
      </c>
      <c r="H7" s="380"/>
      <c r="I7" s="383">
        <f>N5</f>
        <v>16</v>
      </c>
      <c r="J7" s="384" t="s">
        <v>10</v>
      </c>
      <c r="K7" s="385">
        <f>L5</f>
        <v>5</v>
      </c>
      <c r="L7" s="386"/>
      <c r="M7" s="346"/>
      <c r="N7" s="347"/>
      <c r="O7" s="349">
        <v>15</v>
      </c>
      <c r="P7" s="351" t="s">
        <v>10</v>
      </c>
      <c r="Q7" s="362">
        <v>7</v>
      </c>
      <c r="R7" s="349">
        <v>9</v>
      </c>
      <c r="S7" s="351" t="s">
        <v>10</v>
      </c>
      <c r="T7" s="362">
        <v>15</v>
      </c>
      <c r="U7" s="394">
        <f>I7+L7+O7+R7</f>
        <v>40</v>
      </c>
      <c r="V7" s="396" t="s">
        <v>10</v>
      </c>
      <c r="W7" s="397">
        <f>K7+N7+Q7+T7</f>
        <v>27</v>
      </c>
      <c r="X7" s="399">
        <f>IF(U7=0,0,U7/W7)</f>
        <v>1.4814814814814814</v>
      </c>
      <c r="Y7" s="400">
        <f>AB7+AC7+AD7+AE7+(X7/100)</f>
        <v>5.0148148148148151</v>
      </c>
      <c r="Z7" s="402">
        <f>IF(Y7=0,"",RANK(Y7,Y$5:Y$12))</f>
        <v>2</v>
      </c>
      <c r="AB7" s="387">
        <f>IF(I7&gt;K7,2,IF(I7&lt;K7,1,0))</f>
        <v>2</v>
      </c>
      <c r="AC7" s="387">
        <f>IF(L7&gt;N7,2,IF(L7&lt;N7,1,0))</f>
        <v>0</v>
      </c>
      <c r="AD7" s="387">
        <f>IF(O7&gt;Q7,2,IF(O7&lt;Q7,1,0))</f>
        <v>2</v>
      </c>
      <c r="AE7" s="387">
        <f>IF(R7&gt;T7,2,IF(R7&lt;T7,1,0))</f>
        <v>1</v>
      </c>
      <c r="AG7" s="352"/>
      <c r="AH7" s="322"/>
      <c r="AI7" s="23" t="s">
        <v>14</v>
      </c>
      <c r="AJ7" s="24">
        <f>AJ5</f>
        <v>1</v>
      </c>
      <c r="AK7" s="24" t="s">
        <v>65</v>
      </c>
      <c r="AL7" s="26" t="str">
        <f ca="1">LOOKUP(AL6,$A$2:$A$27,$B$2:$B$22)</f>
        <v>Lipanská "A"</v>
      </c>
      <c r="AM7" s="27"/>
      <c r="AN7" s="28" t="str">
        <f ca="1">LOOKUP(AN6,$A$2:$A$27,$B$2:$B$22)</f>
        <v>Velim "B"</v>
      </c>
      <c r="AO7" s="331"/>
      <c r="AP7" s="333"/>
      <c r="AQ7" s="329"/>
      <c r="AS7" s="352"/>
      <c r="AT7" s="322"/>
      <c r="AU7" s="23" t="s">
        <v>14</v>
      </c>
      <c r="AV7" s="24">
        <f>AV5</f>
        <v>2</v>
      </c>
      <c r="AW7" s="24" t="s">
        <v>65</v>
      </c>
      <c r="AX7" s="26" t="str">
        <f ca="1">LOOKUP(AX6,$A$2:$A$27,$B$2:$B$22)</f>
        <v>Ovčárecká "A"</v>
      </c>
      <c r="AY7" s="27"/>
      <c r="AZ7" s="28" t="str">
        <f ca="1">LOOKUP(AZ6,$A$2:$A$27,$B$2:$B$22)</f>
        <v>Kmochova "B"</v>
      </c>
      <c r="BA7" s="331"/>
      <c r="BB7" s="333"/>
      <c r="BC7" s="329"/>
      <c r="BN7" s="19"/>
      <c r="BO7" s="47"/>
      <c r="BP7" s="48"/>
      <c r="BQ7" s="49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1"/>
      <c r="DA7" s="51"/>
      <c r="DB7" s="51"/>
      <c r="DC7" s="51"/>
      <c r="DD7" s="51"/>
      <c r="DE7" s="51"/>
      <c r="DF7" s="22"/>
    </row>
    <row r="8" spans="1:110" ht="20.25" customHeight="1" thickTop="1" thickBot="1" x14ac:dyDescent="0.35">
      <c r="A8">
        <v>4</v>
      </c>
      <c r="B8" t="s">
        <v>37</v>
      </c>
      <c r="E8" s="337"/>
      <c r="F8" s="40"/>
      <c r="G8" s="381"/>
      <c r="H8" s="382"/>
      <c r="I8" s="383"/>
      <c r="J8" s="384"/>
      <c r="K8" s="385"/>
      <c r="L8" s="386"/>
      <c r="M8" s="346"/>
      <c r="N8" s="347"/>
      <c r="O8" s="349"/>
      <c r="P8" s="351"/>
      <c r="Q8" s="362"/>
      <c r="R8" s="349"/>
      <c r="S8" s="351"/>
      <c r="T8" s="362"/>
      <c r="U8" s="354"/>
      <c r="V8" s="356"/>
      <c r="W8" s="398"/>
      <c r="X8" s="389"/>
      <c r="Y8" s="401"/>
      <c r="Z8" s="393"/>
      <c r="AB8" s="387"/>
      <c r="AC8" s="387"/>
      <c r="AD8" s="387"/>
      <c r="AE8" s="387"/>
      <c r="AG8" s="352" t="s">
        <v>24</v>
      </c>
      <c r="AH8" s="321">
        <f>AH6+$AH$29</f>
        <v>0.37916666666666676</v>
      </c>
      <c r="AI8" s="10">
        <f>AI6+2</f>
        <v>7</v>
      </c>
      <c r="AJ8" s="11" t="s">
        <v>8</v>
      </c>
      <c r="AK8" s="260" t="s">
        <v>9</v>
      </c>
      <c r="AL8" s="13">
        <f>AL6+4</f>
        <v>13</v>
      </c>
      <c r="AM8" s="14" t="s">
        <v>10</v>
      </c>
      <c r="AN8" s="15">
        <f>AN6+4</f>
        <v>16</v>
      </c>
      <c r="AO8" s="330"/>
      <c r="AP8" s="332" t="s">
        <v>10</v>
      </c>
      <c r="AQ8" s="328"/>
      <c r="AS8" s="352" t="s">
        <v>24</v>
      </c>
      <c r="AT8" s="321">
        <f>AH8</f>
        <v>0.37916666666666676</v>
      </c>
      <c r="AU8" s="10">
        <f>AU6+2</f>
        <v>8</v>
      </c>
      <c r="AV8" s="11" t="s">
        <v>8</v>
      </c>
      <c r="AW8" s="260" t="s">
        <v>9</v>
      </c>
      <c r="AX8" s="13">
        <f>AX6+4</f>
        <v>14</v>
      </c>
      <c r="AY8" s="14" t="s">
        <v>10</v>
      </c>
      <c r="AZ8" s="15">
        <f>AZ6+4</f>
        <v>15</v>
      </c>
      <c r="BA8" s="330"/>
      <c r="BB8" s="332" t="s">
        <v>10</v>
      </c>
      <c r="BC8" s="328"/>
      <c r="BN8" s="19"/>
      <c r="BO8" s="52" t="s">
        <v>21</v>
      </c>
      <c r="BP8" s="53">
        <f>CQ4</f>
        <v>8</v>
      </c>
      <c r="BQ8" s="54" t="s">
        <v>10</v>
      </c>
      <c r="BR8" s="44">
        <v>1</v>
      </c>
      <c r="BS8" s="44">
        <v>2</v>
      </c>
      <c r="BT8" s="44">
        <v>3</v>
      </c>
      <c r="BU8" s="44">
        <v>4</v>
      </c>
      <c r="BV8" s="44">
        <v>5</v>
      </c>
      <c r="BW8" s="44">
        <v>6</v>
      </c>
      <c r="BX8" s="44">
        <v>7</v>
      </c>
      <c r="BY8" s="44">
        <v>8</v>
      </c>
      <c r="BZ8" s="44">
        <v>9</v>
      </c>
      <c r="CA8" s="44">
        <v>10</v>
      </c>
      <c r="CB8" s="44">
        <v>11</v>
      </c>
      <c r="CC8" s="44">
        <v>12</v>
      </c>
      <c r="CD8" s="44">
        <v>13</v>
      </c>
      <c r="CE8" s="44">
        <v>14</v>
      </c>
      <c r="CF8" s="44">
        <v>15</v>
      </c>
      <c r="CG8" s="44">
        <v>16</v>
      </c>
      <c r="CH8" s="44">
        <v>17</v>
      </c>
      <c r="CI8" s="44">
        <v>18</v>
      </c>
      <c r="CJ8" s="44">
        <v>19</v>
      </c>
      <c r="CK8" s="44">
        <v>20</v>
      </c>
      <c r="CL8" s="44">
        <v>21</v>
      </c>
      <c r="CM8" s="44">
        <v>22</v>
      </c>
      <c r="CN8" s="44">
        <v>23</v>
      </c>
      <c r="CO8" s="44">
        <v>24</v>
      </c>
      <c r="CP8" s="44">
        <v>25</v>
      </c>
      <c r="CQ8" s="44">
        <v>26</v>
      </c>
      <c r="CR8" s="44">
        <v>27</v>
      </c>
      <c r="CS8" s="44">
        <v>28</v>
      </c>
      <c r="CT8" s="44">
        <v>29</v>
      </c>
      <c r="CU8" s="44">
        <v>30</v>
      </c>
      <c r="CV8" s="44">
        <v>31</v>
      </c>
      <c r="CW8" s="44">
        <v>32</v>
      </c>
      <c r="CX8" s="44">
        <v>33</v>
      </c>
      <c r="CY8" s="44">
        <v>34</v>
      </c>
      <c r="CZ8" s="45">
        <v>35</v>
      </c>
      <c r="DA8" s="45">
        <v>36</v>
      </c>
      <c r="DB8" s="45">
        <v>37</v>
      </c>
      <c r="DC8" s="45">
        <v>38</v>
      </c>
      <c r="DD8" s="45">
        <v>39</v>
      </c>
      <c r="DE8" s="45">
        <v>40</v>
      </c>
      <c r="DF8" s="22"/>
    </row>
    <row r="9" spans="1:110" ht="20.25" customHeight="1" thickTop="1" thickBot="1" x14ac:dyDescent="0.35">
      <c r="A9">
        <v>5</v>
      </c>
      <c r="B9" t="s">
        <v>18</v>
      </c>
      <c r="E9" s="337">
        <v>3</v>
      </c>
      <c r="F9" s="46"/>
      <c r="G9" s="379" t="str">
        <f ca="1">LOOKUP(E9,A$5:A$53,B$5:B$48)</f>
        <v>Masarykova "B"</v>
      </c>
      <c r="H9" s="380"/>
      <c r="I9" s="383">
        <f>Q5</f>
        <v>15</v>
      </c>
      <c r="J9" s="384" t="s">
        <v>10</v>
      </c>
      <c r="K9" s="385">
        <f>O5</f>
        <v>7</v>
      </c>
      <c r="L9" s="395">
        <f>Q7</f>
        <v>7</v>
      </c>
      <c r="M9" s="384" t="s">
        <v>10</v>
      </c>
      <c r="N9" s="385">
        <f>O7</f>
        <v>15</v>
      </c>
      <c r="O9" s="386"/>
      <c r="P9" s="346"/>
      <c r="Q9" s="347"/>
      <c r="R9" s="349">
        <v>12</v>
      </c>
      <c r="S9" s="351" t="s">
        <v>10</v>
      </c>
      <c r="T9" s="362">
        <v>11</v>
      </c>
      <c r="U9" s="394">
        <f>I9+L9+O9+R9</f>
        <v>34</v>
      </c>
      <c r="V9" s="396" t="s">
        <v>10</v>
      </c>
      <c r="W9" s="397">
        <f>K9+N9+Q9+T9</f>
        <v>33</v>
      </c>
      <c r="X9" s="399">
        <f>IF(U9=0,0,U9/W9)</f>
        <v>1.0303030303030303</v>
      </c>
      <c r="Y9" s="400">
        <f>AB9+AC9+AD9+AE9+(X9/100)</f>
        <v>5.0103030303030307</v>
      </c>
      <c r="Z9" s="402">
        <f>IF(Y9=0,"",RANK(Y9,Y$5:Y$12))</f>
        <v>3</v>
      </c>
      <c r="AB9" s="387">
        <f>IF(I9&gt;K9,2,IF(I9&lt;K9,1,0))</f>
        <v>2</v>
      </c>
      <c r="AC9" s="387">
        <f>IF(L9&gt;N9,2,IF(L9&lt;N9,1,0))</f>
        <v>1</v>
      </c>
      <c r="AD9" s="387">
        <f>IF(O9&gt;Q9,2,IF(O9&lt;Q9,1,0))</f>
        <v>0</v>
      </c>
      <c r="AE9" s="387">
        <f>IF(R9&gt;T9,2,IF(R9&lt;T9,1,0))</f>
        <v>2</v>
      </c>
      <c r="AG9" s="352"/>
      <c r="AH9" s="322"/>
      <c r="AI9" s="23" t="s">
        <v>14</v>
      </c>
      <c r="AJ9" s="24">
        <f>AJ7</f>
        <v>1</v>
      </c>
      <c r="AK9" s="261" t="s">
        <v>66</v>
      </c>
      <c r="AL9" s="26" t="str">
        <f ca="1">LOOKUP(AL8,$A$2:$A$27,$B$2:$B$22)</f>
        <v>Masarykova "A"</v>
      </c>
      <c r="AM9" s="27"/>
      <c r="AN9" s="28" t="str">
        <f ca="1">LOOKUP(AN8,$A$2:$A$27,$B$2:$B$22)</f>
        <v>Prok.Velikého "B"</v>
      </c>
      <c r="AO9" s="331"/>
      <c r="AP9" s="333"/>
      <c r="AQ9" s="329"/>
      <c r="AS9" s="352"/>
      <c r="AT9" s="322"/>
      <c r="AU9" s="23" t="s">
        <v>14</v>
      </c>
      <c r="AV9" s="24">
        <f>AV7</f>
        <v>2</v>
      </c>
      <c r="AW9" s="261" t="s">
        <v>66</v>
      </c>
      <c r="AX9" s="26" t="str">
        <f ca="1">LOOKUP(AX8,$A$2:$A$27,$B$2:$B$22)</f>
        <v>Mnichovická "A"</v>
      </c>
      <c r="AY9" s="27"/>
      <c r="AZ9" s="28" t="str">
        <f ca="1">LOOKUP(AZ8,$A$2:$A$27,$B$2:$B$22)</f>
        <v>Lipanská "B"</v>
      </c>
      <c r="BA9" s="331"/>
      <c r="BB9" s="333"/>
      <c r="BC9" s="329"/>
      <c r="BN9" s="55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7"/>
    </row>
    <row r="10" spans="1:110" ht="20.25" customHeight="1" thickTop="1" thickBot="1" x14ac:dyDescent="0.35">
      <c r="A10">
        <v>6</v>
      </c>
      <c r="B10" t="s">
        <v>32</v>
      </c>
      <c r="E10" s="337"/>
      <c r="F10" s="40"/>
      <c r="G10" s="381"/>
      <c r="H10" s="382"/>
      <c r="I10" s="383"/>
      <c r="J10" s="384"/>
      <c r="K10" s="385"/>
      <c r="L10" s="395"/>
      <c r="M10" s="384"/>
      <c r="N10" s="385"/>
      <c r="O10" s="386"/>
      <c r="P10" s="346"/>
      <c r="Q10" s="347"/>
      <c r="R10" s="349"/>
      <c r="S10" s="351"/>
      <c r="T10" s="362"/>
      <c r="U10" s="354"/>
      <c r="V10" s="356"/>
      <c r="W10" s="398"/>
      <c r="X10" s="389"/>
      <c r="Y10" s="401"/>
      <c r="Z10" s="393"/>
      <c r="AB10" s="387"/>
      <c r="AC10" s="387"/>
      <c r="AD10" s="387"/>
      <c r="AE10" s="387"/>
      <c r="AG10" s="352" t="s">
        <v>27</v>
      </c>
      <c r="AH10" s="321">
        <f>AH8+$AH$29</f>
        <v>0.38750000000000012</v>
      </c>
      <c r="AI10" s="10">
        <f>AI8+2</f>
        <v>9</v>
      </c>
      <c r="AJ10" s="11" t="s">
        <v>8</v>
      </c>
      <c r="AK10" s="12" t="s">
        <v>9</v>
      </c>
      <c r="AL10" s="13">
        <v>1</v>
      </c>
      <c r="AM10" s="14" t="s">
        <v>10</v>
      </c>
      <c r="AN10" s="15">
        <v>3</v>
      </c>
      <c r="AO10" s="330"/>
      <c r="AP10" s="332" t="s">
        <v>10</v>
      </c>
      <c r="AQ10" s="328"/>
      <c r="AS10" s="352" t="s">
        <v>27</v>
      </c>
      <c r="AT10" s="321">
        <f>AH10</f>
        <v>0.38750000000000012</v>
      </c>
      <c r="AU10" s="10">
        <f>AU8+2</f>
        <v>10</v>
      </c>
      <c r="AV10" s="11" t="s">
        <v>8</v>
      </c>
      <c r="AW10" s="12" t="s">
        <v>9</v>
      </c>
      <c r="AX10" s="13">
        <v>2</v>
      </c>
      <c r="AY10" s="14" t="s">
        <v>10</v>
      </c>
      <c r="AZ10" s="15">
        <v>4</v>
      </c>
      <c r="BA10" s="330"/>
      <c r="BB10" s="332" t="s">
        <v>10</v>
      </c>
      <c r="BC10" s="328"/>
      <c r="BN10" s="7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9"/>
    </row>
    <row r="11" spans="1:110" ht="20.25" customHeight="1" thickTop="1" thickBot="1" x14ac:dyDescent="0.35">
      <c r="A11">
        <v>7</v>
      </c>
      <c r="B11" t="s">
        <v>38</v>
      </c>
      <c r="E11" s="337">
        <v>4</v>
      </c>
      <c r="F11" s="46"/>
      <c r="G11" s="379" t="str">
        <f ca="1">LOOKUP(E11,A$5:A$53,B$5:B$48)</f>
        <v>Ovčárecká "B"</v>
      </c>
      <c r="H11" s="380"/>
      <c r="I11" s="383">
        <f>T5</f>
        <v>19</v>
      </c>
      <c r="J11" s="384" t="s">
        <v>10</v>
      </c>
      <c r="K11" s="385">
        <f>R5</f>
        <v>6</v>
      </c>
      <c r="L11" s="395">
        <f>T7</f>
        <v>15</v>
      </c>
      <c r="M11" s="384" t="s">
        <v>10</v>
      </c>
      <c r="N11" s="385">
        <f>R7</f>
        <v>9</v>
      </c>
      <c r="O11" s="395">
        <f>T9</f>
        <v>11</v>
      </c>
      <c r="P11" s="384" t="s">
        <v>10</v>
      </c>
      <c r="Q11" s="385">
        <f>R9</f>
        <v>12</v>
      </c>
      <c r="R11" s="386"/>
      <c r="S11" s="346"/>
      <c r="T11" s="347"/>
      <c r="U11" s="394">
        <f>I11+L11+O11+R11</f>
        <v>45</v>
      </c>
      <c r="V11" s="396" t="s">
        <v>10</v>
      </c>
      <c r="W11" s="397">
        <f>K11+N11+Q11+T11</f>
        <v>27</v>
      </c>
      <c r="X11" s="399">
        <f>IF(U11=0,0,U11/W11)</f>
        <v>1.6666666666666667</v>
      </c>
      <c r="Y11" s="400">
        <f>AB11+AC11+AD11+AE11+(X11/100)</f>
        <v>5.0166666666666666</v>
      </c>
      <c r="Z11" s="402">
        <f>IF(Y11=0,"",RANK(Y11,Y$5:Y$12))</f>
        <v>1</v>
      </c>
      <c r="AB11" s="387">
        <f>IF(I11&gt;K11,2,IF(I11&lt;K11,1,0))</f>
        <v>2</v>
      </c>
      <c r="AC11" s="387">
        <f>IF(L11&gt;N11,2,IF(L11&lt;N11,1,0))</f>
        <v>2</v>
      </c>
      <c r="AD11" s="387">
        <f>IF(O11&gt;Q11,2,IF(O11&lt;Q11,1,0))</f>
        <v>1</v>
      </c>
      <c r="AE11" s="387">
        <f>IF(R11&gt;T11,2,IF(R11&lt;T11,1,0))</f>
        <v>0</v>
      </c>
      <c r="AG11" s="352"/>
      <c r="AH11" s="322"/>
      <c r="AI11" s="23" t="s">
        <v>14</v>
      </c>
      <c r="AJ11" s="24">
        <f>AJ9</f>
        <v>1</v>
      </c>
      <c r="AK11" s="25" t="str">
        <f>IF(AL10&lt;9,"A",IF(AL10&lt;19,"B",IF(AL10&lt;27,"C","D")))</f>
        <v>A</v>
      </c>
      <c r="AL11" s="26" t="str">
        <f ca="1">LOOKUP(AL10,$A$2:$A$27,$B$2:$B$22)</f>
        <v>Bezručova "A"</v>
      </c>
      <c r="AM11" s="27"/>
      <c r="AN11" s="28" t="str">
        <f ca="1">LOOKUP(AN10,$A$2:$A$27,$B$2:$B$22)</f>
        <v>Masarykova "B"</v>
      </c>
      <c r="AO11" s="331"/>
      <c r="AP11" s="333"/>
      <c r="AQ11" s="329"/>
      <c r="AS11" s="352"/>
      <c r="AT11" s="322"/>
      <c r="AU11" s="23" t="s">
        <v>14</v>
      </c>
      <c r="AV11" s="24">
        <f>AV9</f>
        <v>2</v>
      </c>
      <c r="AW11" s="25" t="str">
        <f>IF(AX10&lt;9,"A",IF(AX10&lt;19,"B",IF(AX10&lt;27,"C","D")))</f>
        <v>A</v>
      </c>
      <c r="AX11" s="26" t="str">
        <f ca="1">LOOKUP(AX10,$A$2:$A$27,$B$2:$B$22)</f>
        <v>Velim "A"</v>
      </c>
      <c r="AY11" s="27"/>
      <c r="AZ11" s="28" t="str">
        <f ca="1">LOOKUP(AZ10,$A$2:$A$27,$B$2:$B$22)</f>
        <v>Ovčárecká "B"</v>
      </c>
      <c r="BA11" s="331"/>
      <c r="BB11" s="333"/>
      <c r="BC11" s="329"/>
      <c r="BE11" s="6" t="str">
        <f>AG4</f>
        <v>2. KOLO</v>
      </c>
      <c r="BF11" s="6">
        <f>AH4</f>
        <v>0.36250000000000004</v>
      </c>
      <c r="BG11" s="6">
        <f>AI4</f>
        <v>3</v>
      </c>
      <c r="BH11" s="6" t="str">
        <f t="shared" ref="BH11:BL12" si="1">AJ4</f>
        <v>HŘIŠTĚ</v>
      </c>
      <c r="BI11" s="6" t="str">
        <f t="shared" si="1"/>
        <v>skupina</v>
      </c>
      <c r="BJ11" s="6">
        <f t="shared" si="1"/>
        <v>1</v>
      </c>
      <c r="BK11" s="6" t="str">
        <f t="shared" si="1"/>
        <v>:</v>
      </c>
      <c r="BL11" s="6">
        <f t="shared" si="1"/>
        <v>4</v>
      </c>
      <c r="BN11" s="19"/>
      <c r="BO11" s="325" t="str">
        <f>BE11</f>
        <v>2. KOLO</v>
      </c>
      <c r="BP11" s="325"/>
      <c r="BQ11" s="325"/>
      <c r="BR11" s="325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326">
        <f>BG11</f>
        <v>3</v>
      </c>
      <c r="CD11" s="326"/>
      <c r="CE11" s="327" t="s">
        <v>11</v>
      </c>
      <c r="CF11" s="327"/>
      <c r="CG11" s="327"/>
      <c r="CH11" s="327"/>
      <c r="CI11" s="315" t="s">
        <v>12</v>
      </c>
      <c r="CJ11" s="316">
        <f>BF11</f>
        <v>0.36250000000000004</v>
      </c>
      <c r="CK11" s="316"/>
      <c r="CL11" s="317" t="s">
        <v>9</v>
      </c>
      <c r="CM11" s="317"/>
      <c r="CN11" s="318" t="str">
        <f>BI12</f>
        <v>A</v>
      </c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1"/>
      <c r="DA11" s="319" t="s">
        <v>13</v>
      </c>
      <c r="DB11" s="319"/>
      <c r="DC11" s="319"/>
      <c r="DD11" s="320">
        <f>BH12</f>
        <v>1</v>
      </c>
      <c r="DE11" s="320"/>
      <c r="DF11" s="22"/>
    </row>
    <row r="12" spans="1:110" ht="20.25" customHeight="1" thickTop="1" thickBot="1" x14ac:dyDescent="0.35">
      <c r="A12">
        <v>8</v>
      </c>
      <c r="B12" t="s">
        <v>40</v>
      </c>
      <c r="E12" s="403"/>
      <c r="F12" s="58"/>
      <c r="G12" s="404"/>
      <c r="H12" s="405"/>
      <c r="I12" s="406"/>
      <c r="J12" s="407"/>
      <c r="K12" s="408"/>
      <c r="L12" s="409"/>
      <c r="M12" s="407"/>
      <c r="N12" s="408"/>
      <c r="O12" s="409"/>
      <c r="P12" s="407"/>
      <c r="Q12" s="408"/>
      <c r="R12" s="411"/>
      <c r="S12" s="412"/>
      <c r="T12" s="413"/>
      <c r="U12" s="410"/>
      <c r="V12" s="414"/>
      <c r="W12" s="415"/>
      <c r="X12" s="416"/>
      <c r="Y12" s="417"/>
      <c r="Z12" s="418"/>
      <c r="AB12" s="387"/>
      <c r="AC12" s="387"/>
      <c r="AD12" s="387"/>
      <c r="AE12" s="387"/>
      <c r="AG12" s="352" t="s">
        <v>30</v>
      </c>
      <c r="AH12" s="321">
        <f>AH10+$AH$29</f>
        <v>0.39583333333333348</v>
      </c>
      <c r="AI12" s="10">
        <f>AI10+2</f>
        <v>11</v>
      </c>
      <c r="AJ12" s="11" t="s">
        <v>8</v>
      </c>
      <c r="AK12" s="32" t="s">
        <v>9</v>
      </c>
      <c r="AL12" s="13">
        <f>AL10+4</f>
        <v>5</v>
      </c>
      <c r="AM12" s="14" t="s">
        <v>10</v>
      </c>
      <c r="AN12" s="15">
        <f>AN10+4</f>
        <v>7</v>
      </c>
      <c r="AO12" s="330"/>
      <c r="AP12" s="332" t="s">
        <v>10</v>
      </c>
      <c r="AQ12" s="328"/>
      <c r="AS12" s="352" t="s">
        <v>30</v>
      </c>
      <c r="AT12" s="321">
        <f>AH12</f>
        <v>0.39583333333333348</v>
      </c>
      <c r="AU12" s="10">
        <f>AU10+2</f>
        <v>12</v>
      </c>
      <c r="AV12" s="11" t="s">
        <v>8</v>
      </c>
      <c r="AW12" s="32" t="s">
        <v>9</v>
      </c>
      <c r="AX12" s="13">
        <f>AX10+4</f>
        <v>6</v>
      </c>
      <c r="AY12" s="14" t="s">
        <v>10</v>
      </c>
      <c r="AZ12" s="15">
        <f>AZ10+4</f>
        <v>8</v>
      </c>
      <c r="BA12" s="330"/>
      <c r="BB12" s="332" t="s">
        <v>10</v>
      </c>
      <c r="BC12" s="328"/>
      <c r="BH12" s="6">
        <f t="shared" si="1"/>
        <v>1</v>
      </c>
      <c r="BI12" s="6" t="str">
        <f t="shared" si="1"/>
        <v>A</v>
      </c>
      <c r="BJ12" s="6" t="str">
        <f t="shared" ca="1" si="1"/>
        <v>Bezručova "A"</v>
      </c>
      <c r="BK12" s="6">
        <f t="shared" si="1"/>
        <v>0</v>
      </c>
      <c r="BL12" s="6" t="str">
        <f t="shared" ca="1" si="1"/>
        <v>Ovčárecká "B"</v>
      </c>
      <c r="BN12" s="19"/>
      <c r="BO12" s="325"/>
      <c r="BP12" s="325"/>
      <c r="BQ12" s="325"/>
      <c r="BR12" s="325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326"/>
      <c r="CD12" s="326"/>
      <c r="CE12" s="327"/>
      <c r="CF12" s="327"/>
      <c r="CG12" s="327"/>
      <c r="CH12" s="327"/>
      <c r="CI12" s="315"/>
      <c r="CJ12" s="316"/>
      <c r="CK12" s="316"/>
      <c r="CL12" s="317"/>
      <c r="CM12" s="317"/>
      <c r="CN12" s="318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1"/>
      <c r="DA12" s="319"/>
      <c r="DB12" s="319"/>
      <c r="DC12" s="319"/>
      <c r="DD12" s="320"/>
      <c r="DE12" s="320"/>
      <c r="DF12" s="22"/>
    </row>
    <row r="13" spans="1:110" ht="20.25" customHeight="1" thickTop="1" thickBot="1" x14ac:dyDescent="0.35">
      <c r="A13">
        <v>9</v>
      </c>
      <c r="B13" t="s">
        <v>31</v>
      </c>
      <c r="AG13" s="352"/>
      <c r="AH13" s="322"/>
      <c r="AI13" s="23" t="s">
        <v>14</v>
      </c>
      <c r="AJ13" s="24">
        <f>AJ11</f>
        <v>1</v>
      </c>
      <c r="AK13" s="38" t="s">
        <v>43</v>
      </c>
      <c r="AL13" s="26" t="str">
        <f ca="1">LOOKUP(AL12,$A$2:$A$27,$B$2:$B$22)</f>
        <v>Kmochova "A"</v>
      </c>
      <c r="AM13" s="27"/>
      <c r="AN13" s="28" t="str">
        <f ca="1">LOOKUP(AN12,$A$2:$A$27,$B$2:$B$22)</f>
        <v>Bezručova "B"</v>
      </c>
      <c r="AO13" s="331"/>
      <c r="AP13" s="333"/>
      <c r="AQ13" s="329"/>
      <c r="AS13" s="352"/>
      <c r="AT13" s="322"/>
      <c r="AU13" s="23" t="s">
        <v>14</v>
      </c>
      <c r="AV13" s="24">
        <f>AV11</f>
        <v>2</v>
      </c>
      <c r="AW13" s="38" t="s">
        <v>43</v>
      </c>
      <c r="AX13" s="26" t="str">
        <f ca="1">LOOKUP(AX12,$A$2:$A$27,$B$2:$B$22)</f>
        <v>Prok.Velikého "A"</v>
      </c>
      <c r="AY13" s="27"/>
      <c r="AZ13" s="28" t="str">
        <f ca="1">LOOKUP(AZ12,$A$2:$A$27,$B$2:$B$22)</f>
        <v>Mnichovická "B"</v>
      </c>
      <c r="BA13" s="331"/>
      <c r="BB13" s="333"/>
      <c r="BC13" s="329"/>
      <c r="BN13" s="19"/>
      <c r="BO13" s="33"/>
      <c r="BP13" s="33"/>
      <c r="BQ13" s="33"/>
      <c r="BR13" s="33"/>
      <c r="BS13" s="334" t="s">
        <v>16</v>
      </c>
      <c r="BT13" s="334"/>
      <c r="BU13" s="34">
        <f>BJ11</f>
        <v>1</v>
      </c>
      <c r="BV13" s="35" t="s">
        <v>17</v>
      </c>
      <c r="BW13" s="335" t="str">
        <f ca="1">LOOKUP(BU13,$A$5:$A$20,$B$5:$B$19)</f>
        <v>Bezručova "A"</v>
      </c>
      <c r="BX13" s="335"/>
      <c r="BY13" s="335"/>
      <c r="BZ13" s="335"/>
      <c r="CA13" s="335"/>
      <c r="CB13" s="335"/>
      <c r="CC13" s="335"/>
      <c r="CD13" s="335"/>
      <c r="CE13" s="335"/>
      <c r="CF13" s="335"/>
      <c r="CG13" s="363"/>
      <c r="CH13" s="363"/>
      <c r="CI13" s="36"/>
      <c r="CJ13" s="36"/>
      <c r="CK13" s="36"/>
      <c r="CL13" s="36"/>
      <c r="CM13" s="36"/>
      <c r="CN13" s="33"/>
      <c r="CO13" s="334" t="s">
        <v>16</v>
      </c>
      <c r="CP13" s="334"/>
      <c r="CQ13" s="34">
        <f>BL11</f>
        <v>4</v>
      </c>
      <c r="CR13" s="35" t="s">
        <v>17</v>
      </c>
      <c r="CS13" s="335" t="str">
        <f ca="1">LOOKUP(CQ13,$A$5:$A$20,$B$5:$B$19)</f>
        <v>Ovčárecká "B"</v>
      </c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22"/>
    </row>
    <row r="14" spans="1:110" ht="20.25" customHeight="1" thickTop="1" thickBot="1" x14ac:dyDescent="0.35">
      <c r="A14">
        <v>10</v>
      </c>
      <c r="B14" t="s">
        <v>23</v>
      </c>
      <c r="E14" s="419" t="s">
        <v>43</v>
      </c>
      <c r="F14" s="420"/>
      <c r="G14" s="420"/>
      <c r="H14" s="421"/>
      <c r="I14" s="311">
        <f>E17</f>
        <v>5</v>
      </c>
      <c r="J14" s="312"/>
      <c r="K14" s="313"/>
      <c r="L14" s="314">
        <f>E19</f>
        <v>6</v>
      </c>
      <c r="M14" s="312"/>
      <c r="N14" s="313"/>
      <c r="O14" s="314">
        <f>E21</f>
        <v>7</v>
      </c>
      <c r="P14" s="312"/>
      <c r="Q14" s="312"/>
      <c r="R14" s="314">
        <f>E23</f>
        <v>8</v>
      </c>
      <c r="S14" s="312"/>
      <c r="T14" s="313"/>
      <c r="U14" s="364" t="s">
        <v>3</v>
      </c>
      <c r="V14" s="365"/>
      <c r="W14" s="365"/>
      <c r="X14" s="370" t="s">
        <v>4</v>
      </c>
      <c r="Y14" s="373" t="s">
        <v>5</v>
      </c>
      <c r="Z14" s="376" t="s">
        <v>6</v>
      </c>
      <c r="AG14" s="352" t="s">
        <v>33</v>
      </c>
      <c r="AH14" s="321">
        <f>AH12+$AH$29</f>
        <v>0.40416666666666684</v>
      </c>
      <c r="AI14" s="10">
        <f>AI12+2</f>
        <v>13</v>
      </c>
      <c r="AJ14" s="11" t="s">
        <v>8</v>
      </c>
      <c r="AK14" s="11" t="s">
        <v>9</v>
      </c>
      <c r="AL14" s="13">
        <f>AL12+4</f>
        <v>9</v>
      </c>
      <c r="AM14" s="14" t="s">
        <v>10</v>
      </c>
      <c r="AN14" s="15">
        <f>AN12+4</f>
        <v>11</v>
      </c>
      <c r="AO14" s="330"/>
      <c r="AP14" s="332" t="s">
        <v>10</v>
      </c>
      <c r="AQ14" s="328"/>
      <c r="AS14" s="352" t="s">
        <v>33</v>
      </c>
      <c r="AT14" s="321">
        <f>AH14</f>
        <v>0.40416666666666684</v>
      </c>
      <c r="AU14" s="10">
        <f>AU12+2</f>
        <v>14</v>
      </c>
      <c r="AV14" s="11" t="s">
        <v>8</v>
      </c>
      <c r="AW14" s="11" t="s">
        <v>9</v>
      </c>
      <c r="AX14" s="13">
        <f>AX12+4</f>
        <v>10</v>
      </c>
      <c r="AY14" s="14" t="s">
        <v>10</v>
      </c>
      <c r="AZ14" s="15">
        <f>AZ12+4</f>
        <v>12</v>
      </c>
      <c r="BA14" s="330"/>
      <c r="BB14" s="332" t="s">
        <v>10</v>
      </c>
      <c r="BC14" s="328"/>
      <c r="BN14" s="19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9"/>
      <c r="DA14" s="39"/>
      <c r="DB14" s="39"/>
      <c r="DC14" s="39"/>
      <c r="DD14" s="39"/>
      <c r="DE14" s="39"/>
      <c r="DF14" s="22"/>
    </row>
    <row r="15" spans="1:110" ht="20.25" customHeight="1" thickTop="1" thickBot="1" x14ac:dyDescent="0.35">
      <c r="A15">
        <v>11</v>
      </c>
      <c r="B15" t="s">
        <v>41</v>
      </c>
      <c r="E15" s="422"/>
      <c r="F15" s="423"/>
      <c r="G15" s="423"/>
      <c r="H15" s="424"/>
      <c r="I15" s="357" t="str">
        <f ca="1">G17</f>
        <v>Kmochova "A"</v>
      </c>
      <c r="J15" s="358"/>
      <c r="K15" s="358"/>
      <c r="L15" s="358" t="str">
        <f ca="1">G19</f>
        <v>Prok.Velikého "A"</v>
      </c>
      <c r="M15" s="358"/>
      <c r="N15" s="358"/>
      <c r="O15" s="358" t="str">
        <f ca="1">G21</f>
        <v>Bezručova "B"</v>
      </c>
      <c r="P15" s="358"/>
      <c r="Q15" s="358"/>
      <c r="R15" s="358" t="str">
        <f ca="1">G23</f>
        <v>Mnichovická "B"</v>
      </c>
      <c r="S15" s="358"/>
      <c r="T15" s="358"/>
      <c r="U15" s="366"/>
      <c r="V15" s="367"/>
      <c r="W15" s="367"/>
      <c r="X15" s="371"/>
      <c r="Y15" s="374"/>
      <c r="Z15" s="377"/>
      <c r="AG15" s="352"/>
      <c r="AH15" s="322"/>
      <c r="AI15" s="23" t="s">
        <v>14</v>
      </c>
      <c r="AJ15" s="24">
        <f>AJ13</f>
        <v>1</v>
      </c>
      <c r="AK15" s="24" t="s">
        <v>65</v>
      </c>
      <c r="AL15" s="26" t="str">
        <f ca="1">LOOKUP(AL14,$A$2:$A$27,$B$2:$B$22)</f>
        <v>Lipanská "A"</v>
      </c>
      <c r="AM15" s="27"/>
      <c r="AN15" s="28" t="str">
        <f ca="1">LOOKUP(AN14,$A$2:$A$27,$B$2:$B$22)</f>
        <v>Kmochova "B"</v>
      </c>
      <c r="AO15" s="331"/>
      <c r="AP15" s="333"/>
      <c r="AQ15" s="329"/>
      <c r="AS15" s="352"/>
      <c r="AT15" s="322"/>
      <c r="AU15" s="23" t="s">
        <v>14</v>
      </c>
      <c r="AV15" s="24">
        <f>AV13</f>
        <v>2</v>
      </c>
      <c r="AW15" s="24" t="s">
        <v>65</v>
      </c>
      <c r="AX15" s="26" t="str">
        <f ca="1">LOOKUP(AX14,$A$2:$A$27,$B$2:$B$22)</f>
        <v>Ovčárecká "A"</v>
      </c>
      <c r="AY15" s="27"/>
      <c r="AZ15" s="28" t="str">
        <f ca="1">LOOKUP(AZ14,$A$2:$A$27,$B$2:$B$22)</f>
        <v>Velim "B"</v>
      </c>
      <c r="BA15" s="331"/>
      <c r="BB15" s="333"/>
      <c r="BC15" s="329"/>
      <c r="BN15" s="19"/>
      <c r="BO15" s="41" t="s">
        <v>21</v>
      </c>
      <c r="BP15" s="42">
        <f>BU13</f>
        <v>1</v>
      </c>
      <c r="BQ15" s="43" t="s">
        <v>10</v>
      </c>
      <c r="BR15" s="44">
        <v>1</v>
      </c>
      <c r="BS15" s="44">
        <v>2</v>
      </c>
      <c r="BT15" s="44">
        <v>3</v>
      </c>
      <c r="BU15" s="44">
        <v>4</v>
      </c>
      <c r="BV15" s="44">
        <v>5</v>
      </c>
      <c r="BW15" s="44">
        <v>6</v>
      </c>
      <c r="BX15" s="44">
        <v>7</v>
      </c>
      <c r="BY15" s="44">
        <v>8</v>
      </c>
      <c r="BZ15" s="44">
        <v>9</v>
      </c>
      <c r="CA15" s="44">
        <v>10</v>
      </c>
      <c r="CB15" s="44">
        <v>11</v>
      </c>
      <c r="CC15" s="44">
        <v>12</v>
      </c>
      <c r="CD15" s="44">
        <v>13</v>
      </c>
      <c r="CE15" s="44">
        <v>14</v>
      </c>
      <c r="CF15" s="44">
        <v>15</v>
      </c>
      <c r="CG15" s="44">
        <v>16</v>
      </c>
      <c r="CH15" s="44">
        <v>17</v>
      </c>
      <c r="CI15" s="44">
        <v>18</v>
      </c>
      <c r="CJ15" s="44">
        <v>19</v>
      </c>
      <c r="CK15" s="44">
        <v>20</v>
      </c>
      <c r="CL15" s="44">
        <v>21</v>
      </c>
      <c r="CM15" s="44">
        <v>22</v>
      </c>
      <c r="CN15" s="44">
        <v>23</v>
      </c>
      <c r="CO15" s="44">
        <v>24</v>
      </c>
      <c r="CP15" s="44">
        <v>25</v>
      </c>
      <c r="CQ15" s="44">
        <v>26</v>
      </c>
      <c r="CR15" s="44">
        <v>27</v>
      </c>
      <c r="CS15" s="44">
        <v>28</v>
      </c>
      <c r="CT15" s="44">
        <v>29</v>
      </c>
      <c r="CU15" s="44">
        <v>30</v>
      </c>
      <c r="CV15" s="44">
        <v>31</v>
      </c>
      <c r="CW15" s="44">
        <v>32</v>
      </c>
      <c r="CX15" s="44">
        <v>33</v>
      </c>
      <c r="CY15" s="44">
        <v>34</v>
      </c>
      <c r="CZ15" s="45">
        <v>35</v>
      </c>
      <c r="DA15" s="45">
        <v>36</v>
      </c>
      <c r="DB15" s="45">
        <v>37</v>
      </c>
      <c r="DC15" s="45">
        <v>38</v>
      </c>
      <c r="DD15" s="45">
        <v>39</v>
      </c>
      <c r="DE15" s="45">
        <v>40</v>
      </c>
      <c r="DF15" s="22"/>
    </row>
    <row r="16" spans="1:110" ht="20.25" customHeight="1" thickTop="1" thickBot="1" x14ac:dyDescent="0.35">
      <c r="A16">
        <v>12</v>
      </c>
      <c r="B16" t="s">
        <v>25</v>
      </c>
      <c r="E16" s="425"/>
      <c r="F16" s="426"/>
      <c r="G16" s="426"/>
      <c r="H16" s="427"/>
      <c r="I16" s="359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8"/>
      <c r="V16" s="369"/>
      <c r="W16" s="369"/>
      <c r="X16" s="372"/>
      <c r="Y16" s="375"/>
      <c r="Z16" s="378"/>
      <c r="AG16" s="352" t="s">
        <v>36</v>
      </c>
      <c r="AH16" s="321">
        <f>AH14+$AH$29</f>
        <v>0.4125000000000002</v>
      </c>
      <c r="AI16" s="10">
        <f>AI14+2</f>
        <v>15</v>
      </c>
      <c r="AJ16" s="11" t="s">
        <v>8</v>
      </c>
      <c r="AK16" s="260" t="s">
        <v>9</v>
      </c>
      <c r="AL16" s="13">
        <f>AL14+4</f>
        <v>13</v>
      </c>
      <c r="AM16" s="14" t="s">
        <v>10</v>
      </c>
      <c r="AN16" s="15">
        <f>AN14+4</f>
        <v>15</v>
      </c>
      <c r="AO16" s="330"/>
      <c r="AP16" s="332" t="s">
        <v>10</v>
      </c>
      <c r="AQ16" s="328"/>
      <c r="AS16" s="352" t="s">
        <v>36</v>
      </c>
      <c r="AT16" s="321">
        <f>AH16</f>
        <v>0.4125000000000002</v>
      </c>
      <c r="AU16" s="10">
        <f>AU14+2</f>
        <v>16</v>
      </c>
      <c r="AV16" s="11" t="s">
        <v>8</v>
      </c>
      <c r="AW16" s="260" t="s">
        <v>9</v>
      </c>
      <c r="AX16" s="13">
        <f>AX14+4</f>
        <v>14</v>
      </c>
      <c r="AY16" s="14" t="s">
        <v>10</v>
      </c>
      <c r="AZ16" s="15">
        <f>AZ14+4</f>
        <v>16</v>
      </c>
      <c r="BA16" s="330"/>
      <c r="BB16" s="332" t="s">
        <v>10</v>
      </c>
      <c r="BC16" s="328"/>
      <c r="BN16" s="19"/>
      <c r="BO16" s="47"/>
      <c r="BP16" s="48"/>
      <c r="BQ16" s="49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1"/>
      <c r="DA16" s="51"/>
      <c r="DB16" s="51"/>
      <c r="DC16" s="51"/>
      <c r="DD16" s="51"/>
      <c r="DE16" s="51"/>
      <c r="DF16" s="22"/>
    </row>
    <row r="17" spans="1:110" ht="20.25" customHeight="1" thickTop="1" thickBot="1" x14ac:dyDescent="0.35">
      <c r="A17">
        <v>13</v>
      </c>
      <c r="B17" t="s">
        <v>34</v>
      </c>
      <c r="E17" s="336">
        <v>5</v>
      </c>
      <c r="F17" s="37"/>
      <c r="G17" s="338" t="str">
        <f ca="1">LOOKUP(E17,A$5:A$53,B$5:B$48)</f>
        <v>Kmochova "A"</v>
      </c>
      <c r="H17" s="339"/>
      <c r="I17" s="342"/>
      <c r="J17" s="343"/>
      <c r="K17" s="344"/>
      <c r="L17" s="348">
        <v>5</v>
      </c>
      <c r="M17" s="350" t="s">
        <v>10</v>
      </c>
      <c r="N17" s="361">
        <v>6</v>
      </c>
      <c r="O17" s="348">
        <v>16</v>
      </c>
      <c r="P17" s="350" t="s">
        <v>10</v>
      </c>
      <c r="Q17" s="361">
        <v>4</v>
      </c>
      <c r="R17" s="348">
        <v>5</v>
      </c>
      <c r="S17" s="350" t="s">
        <v>10</v>
      </c>
      <c r="T17" s="361">
        <v>12</v>
      </c>
      <c r="U17" s="353">
        <f>I17+L17+O17+R17</f>
        <v>26</v>
      </c>
      <c r="V17" s="355" t="s">
        <v>10</v>
      </c>
      <c r="W17" s="428">
        <f>K17+N17+Q17+T17</f>
        <v>22</v>
      </c>
      <c r="X17" s="388">
        <f>IF(U17=0,0,U17/W17)</f>
        <v>1.1818181818181819</v>
      </c>
      <c r="Y17" s="429">
        <f>AB17+AC17+AD17+AE17+(X17/100)</f>
        <v>4.0118181818181817</v>
      </c>
      <c r="Z17" s="392">
        <f>IF(Y17=0,"",RANK(Y17,Y$17:Y$23))</f>
        <v>3</v>
      </c>
      <c r="AB17" s="387">
        <f>IF(I17&gt;K17,2,IF(I17&lt;K17,1,0))</f>
        <v>0</v>
      </c>
      <c r="AC17" s="387">
        <f>IF(L17&gt;N17,2,IF(L17&lt;N17,1,0))</f>
        <v>1</v>
      </c>
      <c r="AD17" s="387">
        <f>IF(O17&gt;Q17,2,IF(O17&lt;Q17,1,0))</f>
        <v>2</v>
      </c>
      <c r="AE17" s="387">
        <f>IF(R17&gt;T17,2,IF(R17&lt;T17,1,0))</f>
        <v>1</v>
      </c>
      <c r="AG17" s="352"/>
      <c r="AH17" s="322"/>
      <c r="AI17" s="23" t="s">
        <v>14</v>
      </c>
      <c r="AJ17" s="24">
        <f>AJ15</f>
        <v>1</v>
      </c>
      <c r="AK17" s="261" t="s">
        <v>66</v>
      </c>
      <c r="AL17" s="26" t="str">
        <f ca="1">LOOKUP(AL16,$A$2:$A$27,$B$2:$B$22)</f>
        <v>Masarykova "A"</v>
      </c>
      <c r="AM17" s="27"/>
      <c r="AN17" s="28" t="str">
        <f ca="1">LOOKUP(AN16,$A$2:$A$27,$B$2:$B$22)</f>
        <v>Lipanská "B"</v>
      </c>
      <c r="AO17" s="331"/>
      <c r="AP17" s="333"/>
      <c r="AQ17" s="329"/>
      <c r="AS17" s="352"/>
      <c r="AT17" s="322"/>
      <c r="AU17" s="23" t="s">
        <v>14</v>
      </c>
      <c r="AV17" s="24">
        <f>AV15</f>
        <v>2</v>
      </c>
      <c r="AW17" s="261" t="s">
        <v>66</v>
      </c>
      <c r="AX17" s="26" t="str">
        <f ca="1">LOOKUP(AX16,$A$2:$A$27,$B$2:$B$22)</f>
        <v>Mnichovická "A"</v>
      </c>
      <c r="AY17" s="27"/>
      <c r="AZ17" s="28" t="str">
        <f ca="1">LOOKUP(AZ16,$A$2:$A$27,$B$2:$B$22)</f>
        <v>Prok.Velikého "B"</v>
      </c>
      <c r="BA17" s="331"/>
      <c r="BB17" s="333"/>
      <c r="BC17" s="329"/>
      <c r="BN17" s="19"/>
      <c r="BO17" s="52" t="s">
        <v>21</v>
      </c>
      <c r="BP17" s="53">
        <f>CQ13</f>
        <v>4</v>
      </c>
      <c r="BQ17" s="54" t="s">
        <v>10</v>
      </c>
      <c r="BR17" s="44">
        <v>1</v>
      </c>
      <c r="BS17" s="44">
        <v>2</v>
      </c>
      <c r="BT17" s="44">
        <v>3</v>
      </c>
      <c r="BU17" s="44">
        <v>4</v>
      </c>
      <c r="BV17" s="44">
        <v>5</v>
      </c>
      <c r="BW17" s="44">
        <v>6</v>
      </c>
      <c r="BX17" s="44">
        <v>7</v>
      </c>
      <c r="BY17" s="44">
        <v>8</v>
      </c>
      <c r="BZ17" s="44">
        <v>9</v>
      </c>
      <c r="CA17" s="44">
        <v>10</v>
      </c>
      <c r="CB17" s="44">
        <v>11</v>
      </c>
      <c r="CC17" s="44">
        <v>12</v>
      </c>
      <c r="CD17" s="44">
        <v>13</v>
      </c>
      <c r="CE17" s="44">
        <v>14</v>
      </c>
      <c r="CF17" s="44">
        <v>15</v>
      </c>
      <c r="CG17" s="44">
        <v>16</v>
      </c>
      <c r="CH17" s="44">
        <v>17</v>
      </c>
      <c r="CI17" s="44">
        <v>18</v>
      </c>
      <c r="CJ17" s="44">
        <v>19</v>
      </c>
      <c r="CK17" s="44">
        <v>20</v>
      </c>
      <c r="CL17" s="44">
        <v>21</v>
      </c>
      <c r="CM17" s="44">
        <v>22</v>
      </c>
      <c r="CN17" s="44">
        <v>23</v>
      </c>
      <c r="CO17" s="44">
        <v>24</v>
      </c>
      <c r="CP17" s="44">
        <v>25</v>
      </c>
      <c r="CQ17" s="44">
        <v>26</v>
      </c>
      <c r="CR17" s="44">
        <v>27</v>
      </c>
      <c r="CS17" s="44">
        <v>28</v>
      </c>
      <c r="CT17" s="44">
        <v>29</v>
      </c>
      <c r="CU17" s="44">
        <v>30</v>
      </c>
      <c r="CV17" s="44">
        <v>31</v>
      </c>
      <c r="CW17" s="44">
        <v>32</v>
      </c>
      <c r="CX17" s="44">
        <v>33</v>
      </c>
      <c r="CY17" s="44">
        <v>34</v>
      </c>
      <c r="CZ17" s="45">
        <v>35</v>
      </c>
      <c r="DA17" s="45">
        <v>36</v>
      </c>
      <c r="DB17" s="45">
        <v>37</v>
      </c>
      <c r="DC17" s="45">
        <v>38</v>
      </c>
      <c r="DD17" s="45">
        <v>39</v>
      </c>
      <c r="DE17" s="45">
        <v>40</v>
      </c>
      <c r="DF17" s="22"/>
    </row>
    <row r="18" spans="1:110" ht="20.25" customHeight="1" thickTop="1" thickBot="1" x14ac:dyDescent="0.35">
      <c r="A18">
        <v>14</v>
      </c>
      <c r="B18" t="s">
        <v>19</v>
      </c>
      <c r="E18" s="337"/>
      <c r="F18" s="40"/>
      <c r="G18" s="340"/>
      <c r="H18" s="341"/>
      <c r="I18" s="345"/>
      <c r="J18" s="346"/>
      <c r="K18" s="347"/>
      <c r="L18" s="349"/>
      <c r="M18" s="351"/>
      <c r="N18" s="362"/>
      <c r="O18" s="349"/>
      <c r="P18" s="351"/>
      <c r="Q18" s="362"/>
      <c r="R18" s="349"/>
      <c r="S18" s="351"/>
      <c r="T18" s="362"/>
      <c r="U18" s="354"/>
      <c r="V18" s="356"/>
      <c r="W18" s="398"/>
      <c r="X18" s="389"/>
      <c r="Y18" s="401"/>
      <c r="Z18" s="393"/>
      <c r="AB18" s="387"/>
      <c r="AC18" s="387"/>
      <c r="AD18" s="387"/>
      <c r="AE18" s="387"/>
      <c r="AG18" s="352" t="s">
        <v>39</v>
      </c>
      <c r="AH18" s="321">
        <f>AH16+$AH$29</f>
        <v>0.42083333333333356</v>
      </c>
      <c r="AI18" s="10">
        <f>AI16+2</f>
        <v>17</v>
      </c>
      <c r="AJ18" s="11" t="s">
        <v>8</v>
      </c>
      <c r="AK18" s="12" t="s">
        <v>9</v>
      </c>
      <c r="AL18" s="13">
        <v>1</v>
      </c>
      <c r="AM18" s="14" t="s">
        <v>10</v>
      </c>
      <c r="AN18" s="15">
        <v>2</v>
      </c>
      <c r="AO18" s="330"/>
      <c r="AP18" s="332" t="s">
        <v>10</v>
      </c>
      <c r="AQ18" s="328"/>
      <c r="AS18" s="352" t="s">
        <v>39</v>
      </c>
      <c r="AT18" s="321">
        <f>AH18</f>
        <v>0.42083333333333356</v>
      </c>
      <c r="AU18" s="10">
        <f>AU16+2</f>
        <v>18</v>
      </c>
      <c r="AV18" s="11" t="s">
        <v>8</v>
      </c>
      <c r="AW18" s="12" t="s">
        <v>9</v>
      </c>
      <c r="AX18" s="13">
        <v>3</v>
      </c>
      <c r="AY18" s="14" t="s">
        <v>10</v>
      </c>
      <c r="AZ18" s="15">
        <v>4</v>
      </c>
      <c r="BA18" s="330"/>
      <c r="BB18" s="332" t="s">
        <v>10</v>
      </c>
      <c r="BC18" s="328"/>
      <c r="BN18" s="55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7"/>
    </row>
    <row r="19" spans="1:110" ht="20.25" customHeight="1" thickTop="1" thickBot="1" x14ac:dyDescent="0.35">
      <c r="A19">
        <v>15</v>
      </c>
      <c r="B19" t="s">
        <v>29</v>
      </c>
      <c r="E19" s="337">
        <v>6</v>
      </c>
      <c r="F19" s="46"/>
      <c r="G19" s="379" t="str">
        <f ca="1">LOOKUP(E19,A$5:A$53,B$5:B$48)</f>
        <v>Prok.Velikého "A"</v>
      </c>
      <c r="H19" s="380"/>
      <c r="I19" s="383">
        <f>N17</f>
        <v>6</v>
      </c>
      <c r="J19" s="384" t="s">
        <v>10</v>
      </c>
      <c r="K19" s="385">
        <f>L17</f>
        <v>5</v>
      </c>
      <c r="L19" s="386"/>
      <c r="M19" s="346"/>
      <c r="N19" s="347"/>
      <c r="O19" s="349">
        <v>18</v>
      </c>
      <c r="P19" s="351" t="s">
        <v>10</v>
      </c>
      <c r="Q19" s="362">
        <v>4</v>
      </c>
      <c r="R19" s="349">
        <v>10</v>
      </c>
      <c r="S19" s="351" t="s">
        <v>10</v>
      </c>
      <c r="T19" s="362">
        <v>3</v>
      </c>
      <c r="U19" s="394">
        <f>I19+L19+O19+R19</f>
        <v>34</v>
      </c>
      <c r="V19" s="396" t="s">
        <v>10</v>
      </c>
      <c r="W19" s="397">
        <f>K19+N19+Q19+T19</f>
        <v>12</v>
      </c>
      <c r="X19" s="399">
        <f>IF(U19=0,0,U19/W19)</f>
        <v>2.8333333333333335</v>
      </c>
      <c r="Y19" s="400">
        <f>AB19+AC19+AD19+AE19+(X19/100)</f>
        <v>6.0283333333333333</v>
      </c>
      <c r="Z19" s="402">
        <f>IF(Y19=0,"",RANK(Y19,Y$17:Y$23))</f>
        <v>1</v>
      </c>
      <c r="AB19" s="387">
        <f>IF(I19&gt;K19,2,IF(I19&lt;K19,1,0))</f>
        <v>2</v>
      </c>
      <c r="AC19" s="387">
        <f>IF(L19&gt;N19,2,IF(L19&lt;N19,1,0))</f>
        <v>0</v>
      </c>
      <c r="AD19" s="387">
        <f>IF(O19&gt;Q19,2,IF(O19&lt;Q19,1,0))</f>
        <v>2</v>
      </c>
      <c r="AE19" s="387">
        <f>IF(R19&gt;T19,2,IF(R19&lt;T19,1,0))</f>
        <v>2</v>
      </c>
      <c r="AG19" s="352"/>
      <c r="AH19" s="322"/>
      <c r="AI19" s="23" t="s">
        <v>14</v>
      </c>
      <c r="AJ19" s="24">
        <f>AJ17</f>
        <v>1</v>
      </c>
      <c r="AK19" s="25" t="str">
        <f>IF(AL18&lt;9,"A",IF(AL18&lt;19,"B",IF(AL18&lt;27,"C","D")))</f>
        <v>A</v>
      </c>
      <c r="AL19" s="26" t="str">
        <f ca="1">LOOKUP(AL18,$A$2:$A$27,$B$2:$B$22)</f>
        <v>Bezručova "A"</v>
      </c>
      <c r="AM19" s="27"/>
      <c r="AN19" s="28" t="str">
        <f ca="1">LOOKUP(AN18,$A$2:$A$27,$B$2:$B$22)</f>
        <v>Velim "A"</v>
      </c>
      <c r="AO19" s="331"/>
      <c r="AP19" s="333"/>
      <c r="AQ19" s="329"/>
      <c r="AS19" s="352"/>
      <c r="AT19" s="322"/>
      <c r="AU19" s="23" t="s">
        <v>14</v>
      </c>
      <c r="AV19" s="24">
        <f>AV17</f>
        <v>2</v>
      </c>
      <c r="AW19" s="25" t="str">
        <f>IF(AX18&lt;9,"A",IF(AX18&lt;19,"B",IF(AX18&lt;27,"C","D")))</f>
        <v>A</v>
      </c>
      <c r="AX19" s="26" t="str">
        <f ca="1">LOOKUP(AX18,$A$2:$A$27,$B$2:$B$22)</f>
        <v>Masarykova "B"</v>
      </c>
      <c r="AY19" s="27"/>
      <c r="AZ19" s="28" t="str">
        <f ca="1">LOOKUP(AZ18,$A$2:$A$27,$B$2:$B$22)</f>
        <v>Ovčárecká "B"</v>
      </c>
      <c r="BA19" s="331"/>
      <c r="BB19" s="333"/>
      <c r="BC19" s="329"/>
      <c r="BN19" s="7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9"/>
    </row>
    <row r="20" spans="1:110" ht="20.25" customHeight="1" thickTop="1" thickBot="1" x14ac:dyDescent="0.35">
      <c r="A20">
        <v>16</v>
      </c>
      <c r="B20" t="s">
        <v>28</v>
      </c>
      <c r="E20" s="337"/>
      <c r="F20" s="40"/>
      <c r="G20" s="381"/>
      <c r="H20" s="382"/>
      <c r="I20" s="383"/>
      <c r="J20" s="384"/>
      <c r="K20" s="385"/>
      <c r="L20" s="386"/>
      <c r="M20" s="346"/>
      <c r="N20" s="347"/>
      <c r="O20" s="349"/>
      <c r="P20" s="351"/>
      <c r="Q20" s="362"/>
      <c r="R20" s="349"/>
      <c r="S20" s="351"/>
      <c r="T20" s="362"/>
      <c r="U20" s="354"/>
      <c r="V20" s="356"/>
      <c r="W20" s="398"/>
      <c r="X20" s="389"/>
      <c r="Y20" s="401"/>
      <c r="Z20" s="393"/>
      <c r="AB20" s="387"/>
      <c r="AC20" s="387"/>
      <c r="AD20" s="387"/>
      <c r="AE20" s="387"/>
      <c r="AG20" s="352" t="s">
        <v>42</v>
      </c>
      <c r="AH20" s="321">
        <f>AH18+$AH$29</f>
        <v>0.42916666666666692</v>
      </c>
      <c r="AI20" s="10">
        <f>AI18+2</f>
        <v>19</v>
      </c>
      <c r="AJ20" s="11" t="s">
        <v>8</v>
      </c>
      <c r="AK20" s="32" t="s">
        <v>9</v>
      </c>
      <c r="AL20" s="13">
        <f>AL18+4</f>
        <v>5</v>
      </c>
      <c r="AM20" s="14" t="s">
        <v>10</v>
      </c>
      <c r="AN20" s="15">
        <f>AN18+4</f>
        <v>6</v>
      </c>
      <c r="AO20" s="330"/>
      <c r="AP20" s="332" t="s">
        <v>10</v>
      </c>
      <c r="AQ20" s="328"/>
      <c r="AS20" s="352" t="s">
        <v>42</v>
      </c>
      <c r="AT20" s="321">
        <f>AH20</f>
        <v>0.42916666666666692</v>
      </c>
      <c r="AU20" s="10">
        <f>AU18+2</f>
        <v>20</v>
      </c>
      <c r="AV20" s="11" t="s">
        <v>8</v>
      </c>
      <c r="AW20" s="32" t="s">
        <v>9</v>
      </c>
      <c r="AX20" s="13">
        <f>AX18+4</f>
        <v>7</v>
      </c>
      <c r="AY20" s="14" t="s">
        <v>10</v>
      </c>
      <c r="AZ20" s="15">
        <f>AZ18+4</f>
        <v>8</v>
      </c>
      <c r="BA20" s="330"/>
      <c r="BB20" s="332" t="s">
        <v>10</v>
      </c>
      <c r="BC20" s="328"/>
      <c r="BE20" s="6" t="str">
        <f>AG6</f>
        <v>3. KOLO</v>
      </c>
      <c r="BF20" s="6">
        <f>AH6</f>
        <v>0.3708333333333334</v>
      </c>
      <c r="BG20" s="6">
        <f>AI6</f>
        <v>5</v>
      </c>
      <c r="BH20" s="6" t="str">
        <f t="shared" ref="BH20:BL21" si="2">AJ6</f>
        <v>HŘIŠTĚ</v>
      </c>
      <c r="BI20" s="6" t="str">
        <f t="shared" si="2"/>
        <v>skupina</v>
      </c>
      <c r="BJ20" s="6">
        <f t="shared" si="2"/>
        <v>9</v>
      </c>
      <c r="BK20" s="6" t="str">
        <f t="shared" si="2"/>
        <v>:</v>
      </c>
      <c r="BL20" s="6">
        <f t="shared" si="2"/>
        <v>12</v>
      </c>
      <c r="BN20" s="19"/>
      <c r="BO20" s="325" t="str">
        <f>BE20</f>
        <v>3. KOLO</v>
      </c>
      <c r="BP20" s="325"/>
      <c r="BQ20" s="325"/>
      <c r="BR20" s="325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326">
        <f>BG20</f>
        <v>5</v>
      </c>
      <c r="CD20" s="326"/>
      <c r="CE20" s="327" t="s">
        <v>11</v>
      </c>
      <c r="CF20" s="327"/>
      <c r="CG20" s="327"/>
      <c r="CH20" s="327"/>
      <c r="CI20" s="315" t="s">
        <v>12</v>
      </c>
      <c r="CJ20" s="316">
        <f>BF20</f>
        <v>0.3708333333333334</v>
      </c>
      <c r="CK20" s="316"/>
      <c r="CL20" s="317" t="s">
        <v>9</v>
      </c>
      <c r="CM20" s="317"/>
      <c r="CN20" s="318" t="str">
        <f>BI21</f>
        <v>C</v>
      </c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1"/>
      <c r="DA20" s="319" t="s">
        <v>13</v>
      </c>
      <c r="DB20" s="319"/>
      <c r="DC20" s="319"/>
      <c r="DD20" s="320">
        <f>BH21</f>
        <v>1</v>
      </c>
      <c r="DE20" s="320"/>
      <c r="DF20" s="22"/>
    </row>
    <row r="21" spans="1:110" ht="20.25" customHeight="1" thickTop="1" thickBot="1" x14ac:dyDescent="0.35">
      <c r="E21" s="337">
        <v>7</v>
      </c>
      <c r="F21" s="46"/>
      <c r="G21" s="379" t="str">
        <f ca="1">LOOKUP(E21,A$5:A$53,B$5:B$48)</f>
        <v>Bezručova "B"</v>
      </c>
      <c r="H21" s="380"/>
      <c r="I21" s="383">
        <f>Q17</f>
        <v>4</v>
      </c>
      <c r="J21" s="384" t="s">
        <v>10</v>
      </c>
      <c r="K21" s="385">
        <f>O17</f>
        <v>16</v>
      </c>
      <c r="L21" s="395">
        <f>Q19</f>
        <v>4</v>
      </c>
      <c r="M21" s="384" t="s">
        <v>10</v>
      </c>
      <c r="N21" s="385">
        <f>O19</f>
        <v>18</v>
      </c>
      <c r="O21" s="386"/>
      <c r="P21" s="346"/>
      <c r="Q21" s="347"/>
      <c r="R21" s="349">
        <v>3</v>
      </c>
      <c r="S21" s="351" t="s">
        <v>10</v>
      </c>
      <c r="T21" s="362">
        <v>17</v>
      </c>
      <c r="U21" s="394">
        <f>I21+L21+O21+R21</f>
        <v>11</v>
      </c>
      <c r="V21" s="396" t="s">
        <v>10</v>
      </c>
      <c r="W21" s="397">
        <f>K21+N21+Q21+T21</f>
        <v>51</v>
      </c>
      <c r="X21" s="399">
        <f>IF(U21=0,0,U21/W21)</f>
        <v>0.21568627450980393</v>
      </c>
      <c r="Y21" s="400">
        <f>AB21+AC21+AD21+AE21+(X21/100)</f>
        <v>3.0021568627450979</v>
      </c>
      <c r="Z21" s="402">
        <f>IF(Y21=0,"",RANK(Y21,Y$17:Y$23))</f>
        <v>4</v>
      </c>
      <c r="AB21" s="387">
        <f>IF(I21&gt;K21,2,IF(I21&lt;K21,1,0))</f>
        <v>1</v>
      </c>
      <c r="AC21" s="387">
        <f>IF(L21&gt;N21,2,IF(L21&lt;N21,1,0))</f>
        <v>1</v>
      </c>
      <c r="AD21" s="387">
        <f>IF(O21&gt;Q21,2,IF(O21&lt;Q21,1,0))</f>
        <v>0</v>
      </c>
      <c r="AE21" s="387">
        <f>IF(R21&gt;T21,2,IF(R21&lt;T21,1,0))</f>
        <v>1</v>
      </c>
      <c r="AG21" s="352"/>
      <c r="AH21" s="322"/>
      <c r="AI21" s="23" t="s">
        <v>14</v>
      </c>
      <c r="AJ21" s="24">
        <f>AJ19</f>
        <v>1</v>
      </c>
      <c r="AK21" s="38" t="str">
        <f>IF(AL20&lt;9,"A",IF(AL20&lt;19,"B",IF(AL20&lt;27,"C","D")))</f>
        <v>A</v>
      </c>
      <c r="AL21" s="26" t="str">
        <f ca="1">LOOKUP(AL20,$A$2:$A$27,$B$2:$B$22)</f>
        <v>Kmochova "A"</v>
      </c>
      <c r="AM21" s="27"/>
      <c r="AN21" s="28" t="str">
        <f ca="1">LOOKUP(AN20,$A$2:$A$27,$B$2:$B$22)</f>
        <v>Prok.Velikého "A"</v>
      </c>
      <c r="AO21" s="331"/>
      <c r="AP21" s="333"/>
      <c r="AQ21" s="329"/>
      <c r="AS21" s="352"/>
      <c r="AT21" s="322"/>
      <c r="AU21" s="23" t="s">
        <v>14</v>
      </c>
      <c r="AV21" s="24">
        <f>AV19</f>
        <v>2</v>
      </c>
      <c r="AW21" s="38" t="str">
        <f>IF(AX20&lt;9,"A",IF(AX20&lt;19,"B",IF(AX20&lt;27,"C","D")))</f>
        <v>A</v>
      </c>
      <c r="AX21" s="26" t="str">
        <f ca="1">LOOKUP(AX20,$A$2:$A$27,$B$2:$B$22)</f>
        <v>Bezručova "B"</v>
      </c>
      <c r="AY21" s="27"/>
      <c r="AZ21" s="28" t="str">
        <f ca="1">LOOKUP(AZ20,$A$2:$A$27,$B$2:$B$22)</f>
        <v>Mnichovická "B"</v>
      </c>
      <c r="BA21" s="331"/>
      <c r="BB21" s="333"/>
      <c r="BC21" s="329"/>
      <c r="BH21" s="6">
        <f t="shared" si="2"/>
        <v>1</v>
      </c>
      <c r="BI21" s="6" t="str">
        <f t="shared" si="2"/>
        <v>C</v>
      </c>
      <c r="BJ21" s="6" t="str">
        <f t="shared" ca="1" si="2"/>
        <v>Lipanská "A"</v>
      </c>
      <c r="BK21" s="6">
        <f t="shared" si="2"/>
        <v>0</v>
      </c>
      <c r="BL21" s="6" t="str">
        <f t="shared" ca="1" si="2"/>
        <v>Velim "B"</v>
      </c>
      <c r="BN21" s="19"/>
      <c r="BO21" s="325"/>
      <c r="BP21" s="325"/>
      <c r="BQ21" s="325"/>
      <c r="BR21" s="325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326"/>
      <c r="CD21" s="326"/>
      <c r="CE21" s="327"/>
      <c r="CF21" s="327"/>
      <c r="CG21" s="327"/>
      <c r="CH21" s="327"/>
      <c r="CI21" s="315"/>
      <c r="CJ21" s="316"/>
      <c r="CK21" s="316"/>
      <c r="CL21" s="317"/>
      <c r="CM21" s="317"/>
      <c r="CN21" s="318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1"/>
      <c r="DA21" s="319"/>
      <c r="DB21" s="319"/>
      <c r="DC21" s="319"/>
      <c r="DD21" s="320"/>
      <c r="DE21" s="320"/>
      <c r="DF21" s="22"/>
    </row>
    <row r="22" spans="1:110" ht="20.25" customHeight="1" thickTop="1" thickBot="1" x14ac:dyDescent="0.35">
      <c r="E22" s="337"/>
      <c r="F22" s="40"/>
      <c r="G22" s="381"/>
      <c r="H22" s="382"/>
      <c r="I22" s="383"/>
      <c r="J22" s="384"/>
      <c r="K22" s="385"/>
      <c r="L22" s="395"/>
      <c r="M22" s="384"/>
      <c r="N22" s="385"/>
      <c r="O22" s="386"/>
      <c r="P22" s="346"/>
      <c r="Q22" s="347"/>
      <c r="R22" s="349"/>
      <c r="S22" s="351"/>
      <c r="T22" s="362"/>
      <c r="U22" s="354"/>
      <c r="V22" s="356"/>
      <c r="W22" s="398"/>
      <c r="X22" s="389"/>
      <c r="Y22" s="401"/>
      <c r="Z22" s="393"/>
      <c r="AB22" s="387"/>
      <c r="AC22" s="387"/>
      <c r="AD22" s="387"/>
      <c r="AE22" s="387"/>
      <c r="AG22" s="352" t="s">
        <v>44</v>
      </c>
      <c r="AH22" s="321">
        <f>AH20+$AH$29</f>
        <v>0.43750000000000028</v>
      </c>
      <c r="AI22" s="10">
        <f>AI20+2</f>
        <v>21</v>
      </c>
      <c r="AJ22" s="11" t="s">
        <v>8</v>
      </c>
      <c r="AK22" s="11" t="s">
        <v>9</v>
      </c>
      <c r="AL22" s="13">
        <f>AL20+4</f>
        <v>9</v>
      </c>
      <c r="AM22" s="14" t="s">
        <v>10</v>
      </c>
      <c r="AN22" s="15">
        <f>AN20+4</f>
        <v>10</v>
      </c>
      <c r="AO22" s="330"/>
      <c r="AP22" s="332" t="s">
        <v>10</v>
      </c>
      <c r="AQ22" s="328"/>
      <c r="AS22" s="352" t="s">
        <v>44</v>
      </c>
      <c r="AT22" s="321">
        <f>AH22</f>
        <v>0.43750000000000028</v>
      </c>
      <c r="AU22" s="10">
        <f>AU20+2</f>
        <v>22</v>
      </c>
      <c r="AV22" s="11" t="s">
        <v>8</v>
      </c>
      <c r="AW22" s="11" t="s">
        <v>9</v>
      </c>
      <c r="AX22" s="13">
        <f>AX20+4</f>
        <v>11</v>
      </c>
      <c r="AY22" s="14" t="s">
        <v>10</v>
      </c>
      <c r="AZ22" s="15">
        <f>AZ20+4</f>
        <v>12</v>
      </c>
      <c r="BA22" s="330"/>
      <c r="BB22" s="332" t="s">
        <v>10</v>
      </c>
      <c r="BC22" s="328"/>
      <c r="BN22" s="19"/>
      <c r="BO22" s="33"/>
      <c r="BP22" s="33"/>
      <c r="BQ22" s="33"/>
      <c r="BR22" s="33"/>
      <c r="BS22" s="334" t="s">
        <v>16</v>
      </c>
      <c r="BT22" s="334"/>
      <c r="BU22" s="34">
        <f>BJ20</f>
        <v>9</v>
      </c>
      <c r="BV22" s="35" t="s">
        <v>17</v>
      </c>
      <c r="BW22" s="335" t="str">
        <f ca="1">LOOKUP(BU22,$A$5:$A$20,$B$5:$B$19)</f>
        <v>Lipanská "A"</v>
      </c>
      <c r="BX22" s="335"/>
      <c r="BY22" s="335"/>
      <c r="BZ22" s="335"/>
      <c r="CA22" s="335"/>
      <c r="CB22" s="335"/>
      <c r="CC22" s="335"/>
      <c r="CD22" s="335"/>
      <c r="CE22" s="335"/>
      <c r="CF22" s="335"/>
      <c r="CG22" s="363"/>
      <c r="CH22" s="363"/>
      <c r="CI22" s="36"/>
      <c r="CJ22" s="36"/>
      <c r="CK22" s="36"/>
      <c r="CL22" s="36"/>
      <c r="CM22" s="36"/>
      <c r="CN22" s="33"/>
      <c r="CO22" s="334" t="s">
        <v>16</v>
      </c>
      <c r="CP22" s="334"/>
      <c r="CQ22" s="34">
        <f>BL20</f>
        <v>12</v>
      </c>
      <c r="CR22" s="35" t="s">
        <v>17</v>
      </c>
      <c r="CS22" s="335" t="str">
        <f ca="1">LOOKUP(CQ22,$A$5:$A$20,$B$5:$B$19)</f>
        <v>Velim "B"</v>
      </c>
      <c r="CT22" s="335"/>
      <c r="CU22" s="335"/>
      <c r="CV22" s="335"/>
      <c r="CW22" s="335"/>
      <c r="CX22" s="335"/>
      <c r="CY22" s="335"/>
      <c r="CZ22" s="335"/>
      <c r="DA22" s="335"/>
      <c r="DB22" s="335"/>
      <c r="DC22" s="335"/>
      <c r="DD22" s="335"/>
      <c r="DE22" s="335"/>
      <c r="DF22" s="22"/>
    </row>
    <row r="23" spans="1:110" ht="20.25" customHeight="1" thickTop="1" thickBot="1" x14ac:dyDescent="0.35">
      <c r="E23" s="337">
        <v>8</v>
      </c>
      <c r="F23" s="46"/>
      <c r="G23" s="379" t="str">
        <f ca="1">LOOKUP(E23,A$5:A$53,B$5:B$48)</f>
        <v>Mnichovická "B"</v>
      </c>
      <c r="H23" s="380"/>
      <c r="I23" s="383">
        <f>T17</f>
        <v>12</v>
      </c>
      <c r="J23" s="384" t="s">
        <v>10</v>
      </c>
      <c r="K23" s="385">
        <f>R17</f>
        <v>5</v>
      </c>
      <c r="L23" s="395">
        <f>T19</f>
        <v>3</v>
      </c>
      <c r="M23" s="384" t="s">
        <v>10</v>
      </c>
      <c r="N23" s="385">
        <f>R19</f>
        <v>10</v>
      </c>
      <c r="O23" s="395">
        <f>T21</f>
        <v>17</v>
      </c>
      <c r="P23" s="384" t="s">
        <v>10</v>
      </c>
      <c r="Q23" s="385">
        <f>R21</f>
        <v>3</v>
      </c>
      <c r="R23" s="386"/>
      <c r="S23" s="346"/>
      <c r="T23" s="347"/>
      <c r="U23" s="394">
        <f>I23+L23+O23+R23</f>
        <v>32</v>
      </c>
      <c r="V23" s="396" t="s">
        <v>10</v>
      </c>
      <c r="W23" s="397">
        <f>K23+N23+Q23+T23</f>
        <v>18</v>
      </c>
      <c r="X23" s="399">
        <f>IF(U23=0,0,U23/W23)</f>
        <v>1.7777777777777777</v>
      </c>
      <c r="Y23" s="400">
        <f>AB23+AC23+AD23+AE23+(X23/100)</f>
        <v>5.0177777777777779</v>
      </c>
      <c r="Z23" s="402">
        <f>IF(Y23=0,"",RANK(Y23,Y$17:Y$23))</f>
        <v>2</v>
      </c>
      <c r="AB23" s="387">
        <f>IF(I23&gt;K23,2,IF(I23&lt;K23,1,0))</f>
        <v>2</v>
      </c>
      <c r="AC23" s="387">
        <f>IF(L23&gt;N23,2,IF(L23&lt;N23,1,0))</f>
        <v>1</v>
      </c>
      <c r="AD23" s="387">
        <f>IF(O23&gt;Q23,2,IF(O23&lt;Q23,1,0))</f>
        <v>2</v>
      </c>
      <c r="AE23" s="387">
        <f>IF(R23&gt;T23,2,IF(R23&lt;T23,1,0))</f>
        <v>0</v>
      </c>
      <c r="AG23" s="352"/>
      <c r="AH23" s="322"/>
      <c r="AI23" s="23" t="s">
        <v>14</v>
      </c>
      <c r="AJ23" s="24">
        <f>AJ21</f>
        <v>1</v>
      </c>
      <c r="AK23" s="24" t="s">
        <v>65</v>
      </c>
      <c r="AL23" s="26" t="str">
        <f ca="1">LOOKUP(AL22,$A$2:$A$27,$B$2:$B$22)</f>
        <v>Lipanská "A"</v>
      </c>
      <c r="AM23" s="27"/>
      <c r="AN23" s="28" t="str">
        <f ca="1">LOOKUP(AN22,$A$2:$A$27,$B$2:$B$22)</f>
        <v>Ovčárecká "A"</v>
      </c>
      <c r="AO23" s="331"/>
      <c r="AP23" s="333"/>
      <c r="AQ23" s="329"/>
      <c r="AS23" s="352"/>
      <c r="AT23" s="322"/>
      <c r="AU23" s="23" t="s">
        <v>14</v>
      </c>
      <c r="AV23" s="24">
        <f>AV21</f>
        <v>2</v>
      </c>
      <c r="AW23" s="24" t="s">
        <v>65</v>
      </c>
      <c r="AX23" s="26" t="str">
        <f ca="1">LOOKUP(AX22,$A$2:$A$27,$B$2:$B$22)</f>
        <v>Kmochova "B"</v>
      </c>
      <c r="AY23" s="27"/>
      <c r="AZ23" s="28" t="str">
        <f ca="1">LOOKUP(AZ22,$A$2:$A$27,$B$2:$B$22)</f>
        <v>Velim "B"</v>
      </c>
      <c r="BA23" s="331"/>
      <c r="BB23" s="333"/>
      <c r="BC23" s="329"/>
      <c r="BN23" s="19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9"/>
      <c r="DA23" s="39"/>
      <c r="DB23" s="39"/>
      <c r="DC23" s="39"/>
      <c r="DD23" s="39"/>
      <c r="DE23" s="39"/>
      <c r="DF23" s="22"/>
    </row>
    <row r="24" spans="1:110" ht="20.25" customHeight="1" thickTop="1" thickBot="1" x14ac:dyDescent="0.35">
      <c r="E24" s="403"/>
      <c r="F24" s="58"/>
      <c r="G24" s="404"/>
      <c r="H24" s="405"/>
      <c r="I24" s="406"/>
      <c r="J24" s="407"/>
      <c r="K24" s="408"/>
      <c r="L24" s="409"/>
      <c r="M24" s="407"/>
      <c r="N24" s="408"/>
      <c r="O24" s="409"/>
      <c r="P24" s="407"/>
      <c r="Q24" s="408"/>
      <c r="R24" s="411"/>
      <c r="S24" s="412"/>
      <c r="T24" s="413"/>
      <c r="U24" s="410"/>
      <c r="V24" s="414"/>
      <c r="W24" s="415"/>
      <c r="X24" s="416"/>
      <c r="Y24" s="417"/>
      <c r="Z24" s="418"/>
      <c r="AB24" s="387"/>
      <c r="AC24" s="387"/>
      <c r="AD24" s="387"/>
      <c r="AE24" s="387"/>
      <c r="AG24" s="352" t="s">
        <v>45</v>
      </c>
      <c r="AH24" s="321">
        <f>AH22+$AH$29</f>
        <v>0.44583333333333364</v>
      </c>
      <c r="AI24" s="10">
        <f>AI22+2</f>
        <v>23</v>
      </c>
      <c r="AJ24" s="11" t="s">
        <v>8</v>
      </c>
      <c r="AK24" s="260" t="s">
        <v>9</v>
      </c>
      <c r="AL24" s="13">
        <f>AL22+4</f>
        <v>13</v>
      </c>
      <c r="AM24" s="14" t="s">
        <v>10</v>
      </c>
      <c r="AN24" s="15">
        <f>AN22+4</f>
        <v>14</v>
      </c>
      <c r="AO24" s="330"/>
      <c r="AP24" s="332" t="s">
        <v>10</v>
      </c>
      <c r="AQ24" s="328"/>
      <c r="AS24" s="352" t="s">
        <v>45</v>
      </c>
      <c r="AT24" s="321">
        <f>AH24</f>
        <v>0.44583333333333364</v>
      </c>
      <c r="AU24" s="10">
        <f>AU22+2</f>
        <v>24</v>
      </c>
      <c r="AV24" s="11" t="s">
        <v>8</v>
      </c>
      <c r="AW24" s="260" t="s">
        <v>9</v>
      </c>
      <c r="AX24" s="13">
        <f>AX22+4</f>
        <v>15</v>
      </c>
      <c r="AY24" s="14" t="s">
        <v>10</v>
      </c>
      <c r="AZ24" s="15">
        <f>AZ22+4</f>
        <v>16</v>
      </c>
      <c r="BA24" s="330"/>
      <c r="BB24" s="332" t="s">
        <v>10</v>
      </c>
      <c r="BC24" s="328"/>
      <c r="BN24" s="19"/>
      <c r="BO24" s="41" t="s">
        <v>21</v>
      </c>
      <c r="BP24" s="42">
        <f>BU22</f>
        <v>9</v>
      </c>
      <c r="BQ24" s="43" t="s">
        <v>10</v>
      </c>
      <c r="BR24" s="44">
        <v>1</v>
      </c>
      <c r="BS24" s="44">
        <v>2</v>
      </c>
      <c r="BT24" s="44">
        <v>3</v>
      </c>
      <c r="BU24" s="44">
        <v>4</v>
      </c>
      <c r="BV24" s="44">
        <v>5</v>
      </c>
      <c r="BW24" s="44">
        <v>6</v>
      </c>
      <c r="BX24" s="44">
        <v>7</v>
      </c>
      <c r="BY24" s="44">
        <v>8</v>
      </c>
      <c r="BZ24" s="44">
        <v>9</v>
      </c>
      <c r="CA24" s="44">
        <v>10</v>
      </c>
      <c r="CB24" s="44">
        <v>11</v>
      </c>
      <c r="CC24" s="44">
        <v>12</v>
      </c>
      <c r="CD24" s="44">
        <v>13</v>
      </c>
      <c r="CE24" s="44">
        <v>14</v>
      </c>
      <c r="CF24" s="44">
        <v>15</v>
      </c>
      <c r="CG24" s="44">
        <v>16</v>
      </c>
      <c r="CH24" s="44">
        <v>17</v>
      </c>
      <c r="CI24" s="44">
        <v>18</v>
      </c>
      <c r="CJ24" s="44">
        <v>19</v>
      </c>
      <c r="CK24" s="44">
        <v>20</v>
      </c>
      <c r="CL24" s="44">
        <v>21</v>
      </c>
      <c r="CM24" s="44">
        <v>22</v>
      </c>
      <c r="CN24" s="44">
        <v>23</v>
      </c>
      <c r="CO24" s="44">
        <v>24</v>
      </c>
      <c r="CP24" s="44">
        <v>25</v>
      </c>
      <c r="CQ24" s="44">
        <v>26</v>
      </c>
      <c r="CR24" s="44">
        <v>27</v>
      </c>
      <c r="CS24" s="44">
        <v>28</v>
      </c>
      <c r="CT24" s="44">
        <v>29</v>
      </c>
      <c r="CU24" s="44">
        <v>30</v>
      </c>
      <c r="CV24" s="44">
        <v>31</v>
      </c>
      <c r="CW24" s="44">
        <v>32</v>
      </c>
      <c r="CX24" s="44">
        <v>33</v>
      </c>
      <c r="CY24" s="44">
        <v>34</v>
      </c>
      <c r="CZ24" s="45">
        <v>35</v>
      </c>
      <c r="DA24" s="45">
        <v>36</v>
      </c>
      <c r="DB24" s="45">
        <v>37</v>
      </c>
      <c r="DC24" s="45">
        <v>38</v>
      </c>
      <c r="DD24" s="45">
        <v>39</v>
      </c>
      <c r="DE24" s="45">
        <v>40</v>
      </c>
      <c r="DF24" s="22"/>
    </row>
    <row r="25" spans="1:110" ht="20.25" customHeight="1" thickTop="1" thickBot="1" x14ac:dyDescent="0.35">
      <c r="AG25" s="352"/>
      <c r="AH25" s="322"/>
      <c r="AI25" s="23" t="s">
        <v>14</v>
      </c>
      <c r="AJ25" s="24">
        <f>AJ23</f>
        <v>1</v>
      </c>
      <c r="AK25" s="261" t="s">
        <v>66</v>
      </c>
      <c r="AL25" s="26" t="str">
        <f ca="1">LOOKUP(AL24,$A$2:$A$27,$B$2:$B$22)</f>
        <v>Masarykova "A"</v>
      </c>
      <c r="AM25" s="27"/>
      <c r="AN25" s="28" t="str">
        <f ca="1">LOOKUP(AN24,$A$2:$A$27,$B$2:$B$22)</f>
        <v>Mnichovická "A"</v>
      </c>
      <c r="AO25" s="331"/>
      <c r="AP25" s="333"/>
      <c r="AQ25" s="329"/>
      <c r="AS25" s="352"/>
      <c r="AT25" s="322"/>
      <c r="AU25" s="23" t="s">
        <v>14</v>
      </c>
      <c r="AV25" s="24">
        <f>AV23</f>
        <v>2</v>
      </c>
      <c r="AW25" s="261" t="s">
        <v>66</v>
      </c>
      <c r="AX25" s="26" t="str">
        <f ca="1">LOOKUP(AX24,$A$2:$A$27,$B$2:$B$22)</f>
        <v>Lipanská "B"</v>
      </c>
      <c r="AY25" s="27"/>
      <c r="AZ25" s="28" t="str">
        <f ca="1">LOOKUP(AZ24,$A$2:$A$27,$B$2:$B$22)</f>
        <v>Prok.Velikého "B"</v>
      </c>
      <c r="BA25" s="331"/>
      <c r="BB25" s="333"/>
      <c r="BC25" s="329"/>
      <c r="BN25" s="19"/>
      <c r="BO25" s="47"/>
      <c r="BP25" s="48"/>
      <c r="BQ25" s="49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1"/>
      <c r="DA25" s="51"/>
      <c r="DB25" s="51"/>
      <c r="DC25" s="51"/>
      <c r="DD25" s="51"/>
      <c r="DE25" s="51"/>
      <c r="DF25" s="22"/>
    </row>
    <row r="26" spans="1:110" ht="20.25" customHeight="1" thickTop="1" x14ac:dyDescent="0.25">
      <c r="E26" s="430" t="s">
        <v>65</v>
      </c>
      <c r="F26" s="431"/>
      <c r="G26" s="431"/>
      <c r="H26" s="432"/>
      <c r="I26" s="311">
        <f>E29</f>
        <v>9</v>
      </c>
      <c r="J26" s="312"/>
      <c r="K26" s="313"/>
      <c r="L26" s="314">
        <f>E31</f>
        <v>10</v>
      </c>
      <c r="M26" s="312"/>
      <c r="N26" s="313"/>
      <c r="O26" s="314">
        <f>E33</f>
        <v>11</v>
      </c>
      <c r="P26" s="312"/>
      <c r="Q26" s="312"/>
      <c r="R26" s="314">
        <f>E35</f>
        <v>12</v>
      </c>
      <c r="S26" s="312"/>
      <c r="T26" s="313"/>
      <c r="U26" s="364" t="s">
        <v>3</v>
      </c>
      <c r="V26" s="365"/>
      <c r="W26" s="365"/>
      <c r="X26" s="370" t="s">
        <v>4</v>
      </c>
      <c r="Y26" s="373" t="s">
        <v>5</v>
      </c>
      <c r="Z26" s="376" t="s">
        <v>6</v>
      </c>
      <c r="AG26" s="67"/>
      <c r="AH26" s="68"/>
      <c r="AI26" s="68"/>
      <c r="AJ26" s="68"/>
      <c r="AK26" s="68"/>
      <c r="AL26" s="69"/>
      <c r="AM26" s="70"/>
      <c r="AN26" s="69"/>
      <c r="AO26" s="71"/>
      <c r="AP26" s="71"/>
      <c r="AQ26" s="71"/>
      <c r="AS26" s="67"/>
      <c r="AT26" s="68"/>
      <c r="AU26" s="68"/>
      <c r="AV26" s="68"/>
      <c r="AW26" s="68"/>
      <c r="AX26" s="69"/>
      <c r="AY26" s="70"/>
      <c r="AZ26" s="69"/>
      <c r="BA26" s="71"/>
      <c r="BB26" s="71"/>
      <c r="BC26" s="71"/>
      <c r="BN26" s="19"/>
      <c r="BO26" s="52" t="s">
        <v>21</v>
      </c>
      <c r="BP26" s="53">
        <f>CQ22</f>
        <v>12</v>
      </c>
      <c r="BQ26" s="54" t="s">
        <v>10</v>
      </c>
      <c r="BR26" s="44">
        <v>1</v>
      </c>
      <c r="BS26" s="44">
        <v>2</v>
      </c>
      <c r="BT26" s="44">
        <v>3</v>
      </c>
      <c r="BU26" s="44">
        <v>4</v>
      </c>
      <c r="BV26" s="44">
        <v>5</v>
      </c>
      <c r="BW26" s="44">
        <v>6</v>
      </c>
      <c r="BX26" s="44">
        <v>7</v>
      </c>
      <c r="BY26" s="44">
        <v>8</v>
      </c>
      <c r="BZ26" s="44">
        <v>9</v>
      </c>
      <c r="CA26" s="44">
        <v>10</v>
      </c>
      <c r="CB26" s="44">
        <v>11</v>
      </c>
      <c r="CC26" s="44">
        <v>12</v>
      </c>
      <c r="CD26" s="44">
        <v>13</v>
      </c>
      <c r="CE26" s="44">
        <v>14</v>
      </c>
      <c r="CF26" s="44">
        <v>15</v>
      </c>
      <c r="CG26" s="44">
        <v>16</v>
      </c>
      <c r="CH26" s="44">
        <v>17</v>
      </c>
      <c r="CI26" s="44">
        <v>18</v>
      </c>
      <c r="CJ26" s="44">
        <v>19</v>
      </c>
      <c r="CK26" s="44">
        <v>20</v>
      </c>
      <c r="CL26" s="44">
        <v>21</v>
      </c>
      <c r="CM26" s="44">
        <v>22</v>
      </c>
      <c r="CN26" s="44">
        <v>23</v>
      </c>
      <c r="CO26" s="44">
        <v>24</v>
      </c>
      <c r="CP26" s="44">
        <v>25</v>
      </c>
      <c r="CQ26" s="44">
        <v>26</v>
      </c>
      <c r="CR26" s="44">
        <v>27</v>
      </c>
      <c r="CS26" s="44">
        <v>28</v>
      </c>
      <c r="CT26" s="44">
        <v>29</v>
      </c>
      <c r="CU26" s="44">
        <v>30</v>
      </c>
      <c r="CV26" s="44">
        <v>31</v>
      </c>
      <c r="CW26" s="44">
        <v>32</v>
      </c>
      <c r="CX26" s="44">
        <v>33</v>
      </c>
      <c r="CY26" s="44">
        <v>34</v>
      </c>
      <c r="CZ26" s="45">
        <v>35</v>
      </c>
      <c r="DA26" s="45">
        <v>36</v>
      </c>
      <c r="DB26" s="45">
        <v>37</v>
      </c>
      <c r="DC26" s="45">
        <v>38</v>
      </c>
      <c r="DD26" s="45">
        <v>39</v>
      </c>
      <c r="DE26" s="45">
        <v>40</v>
      </c>
      <c r="DF26" s="22"/>
    </row>
    <row r="27" spans="1:110" ht="20.25" customHeight="1" thickBot="1" x14ac:dyDescent="0.3">
      <c r="E27" s="433"/>
      <c r="F27" s="434"/>
      <c r="G27" s="434"/>
      <c r="H27" s="435"/>
      <c r="I27" s="357" t="str">
        <f ca="1">G29</f>
        <v>Lipanská "A"</v>
      </c>
      <c r="J27" s="358"/>
      <c r="K27" s="358"/>
      <c r="L27" s="358" t="str">
        <f ca="1">G31</f>
        <v>Ovčárecká "A"</v>
      </c>
      <c r="M27" s="358"/>
      <c r="N27" s="358"/>
      <c r="O27" s="358" t="str">
        <f ca="1">G33</f>
        <v>Kmochova "B"</v>
      </c>
      <c r="P27" s="358"/>
      <c r="Q27" s="358"/>
      <c r="R27" s="358" t="str">
        <f ca="1">G35</f>
        <v>Velim "B"</v>
      </c>
      <c r="S27" s="358"/>
      <c r="T27" s="358"/>
      <c r="U27" s="366"/>
      <c r="V27" s="367"/>
      <c r="W27" s="367"/>
      <c r="X27" s="371"/>
      <c r="Y27" s="374"/>
      <c r="Z27" s="377"/>
      <c r="AG27" s="67"/>
      <c r="AH27" s="68"/>
      <c r="AI27" s="68"/>
      <c r="AJ27" s="68"/>
      <c r="AK27" s="68"/>
      <c r="AL27" s="69"/>
      <c r="AM27" s="70"/>
      <c r="AN27" s="69"/>
      <c r="AO27" s="71"/>
      <c r="AP27" s="71"/>
      <c r="AQ27" s="71"/>
      <c r="AS27" s="72"/>
      <c r="AT27" s="73"/>
      <c r="AU27" s="73"/>
      <c r="AV27" s="73"/>
      <c r="AW27" s="73"/>
      <c r="AX27" s="74"/>
      <c r="AY27" s="70"/>
      <c r="AZ27" s="74"/>
      <c r="BA27" s="71"/>
      <c r="BB27" s="71"/>
      <c r="BC27" s="71"/>
      <c r="BN27" s="55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7"/>
    </row>
    <row r="28" spans="1:110" ht="20.25" customHeight="1" thickTop="1" thickBot="1" x14ac:dyDescent="0.3">
      <c r="E28" s="436"/>
      <c r="F28" s="437"/>
      <c r="G28" s="437"/>
      <c r="H28" s="438"/>
      <c r="I28" s="359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8"/>
      <c r="V28" s="369"/>
      <c r="W28" s="369"/>
      <c r="X28" s="372"/>
      <c r="Y28" s="375"/>
      <c r="Z28" s="378"/>
      <c r="AG28" s="67"/>
      <c r="AH28" s="68"/>
      <c r="AI28" s="68"/>
      <c r="AJ28" s="68"/>
      <c r="AK28" s="68"/>
      <c r="AL28" s="69"/>
      <c r="AM28" s="70"/>
      <c r="AN28" s="69"/>
      <c r="AO28" s="71"/>
      <c r="AP28" s="71"/>
      <c r="AQ28" s="71"/>
      <c r="AS28" s="439"/>
      <c r="AT28" s="68"/>
      <c r="AU28" s="68"/>
      <c r="AV28" s="68"/>
      <c r="AW28" s="68"/>
      <c r="AX28" s="69"/>
      <c r="AY28" s="441"/>
      <c r="AZ28" s="69"/>
      <c r="BA28" s="442"/>
      <c r="BB28" s="442"/>
      <c r="BC28" s="442"/>
      <c r="BN28" s="7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9"/>
    </row>
    <row r="29" spans="1:110" ht="20.25" customHeight="1" thickTop="1" x14ac:dyDescent="0.25">
      <c r="E29" s="336">
        <v>9</v>
      </c>
      <c r="F29" s="37"/>
      <c r="G29" s="338" t="str">
        <f ca="1">LOOKUP(E29,A$5:A$53,B$5:B$48)</f>
        <v>Lipanská "A"</v>
      </c>
      <c r="H29" s="339"/>
      <c r="I29" s="342"/>
      <c r="J29" s="343"/>
      <c r="K29" s="344"/>
      <c r="L29" s="348">
        <v>12</v>
      </c>
      <c r="M29" s="350" t="s">
        <v>10</v>
      </c>
      <c r="N29" s="361">
        <v>8</v>
      </c>
      <c r="O29" s="348">
        <v>9</v>
      </c>
      <c r="P29" s="350" t="s">
        <v>10</v>
      </c>
      <c r="Q29" s="361">
        <v>6</v>
      </c>
      <c r="R29" s="348">
        <v>18</v>
      </c>
      <c r="S29" s="350" t="s">
        <v>10</v>
      </c>
      <c r="T29" s="361">
        <v>8</v>
      </c>
      <c r="U29" s="353">
        <f>I29+L29+O29+R29</f>
        <v>39</v>
      </c>
      <c r="V29" s="355" t="s">
        <v>10</v>
      </c>
      <c r="W29" s="355">
        <f>K29+N29+Q29+T29</f>
        <v>22</v>
      </c>
      <c r="X29" s="388">
        <f>IF(U29=0,0,U29/W29)</f>
        <v>1.7727272727272727</v>
      </c>
      <c r="Y29" s="390">
        <f>AB29+AC29+AD29+AE29+(X29/100)</f>
        <v>6.0177272727272726</v>
      </c>
      <c r="Z29" s="392">
        <f>IF(Y29=0,"",RANK(Y29,Y$29:Y$36))</f>
        <v>1</v>
      </c>
      <c r="AB29" s="387">
        <f>IF(I29&gt;K29,2,IF(I29&lt;K29,1,0))</f>
        <v>0</v>
      </c>
      <c r="AC29" s="387">
        <f>IF(L29&gt;N29,2,IF(L29&lt;N29,1,0))</f>
        <v>2</v>
      </c>
      <c r="AD29" s="387">
        <f>IF(O29&gt;Q29,2,IF(O29&lt;Q29,1,0))</f>
        <v>2</v>
      </c>
      <c r="AE29" s="387">
        <f>IF(R29&gt;T29,2,IF(R29&lt;T29,1,0))</f>
        <v>2</v>
      </c>
      <c r="AG29" s="72"/>
      <c r="AH29" s="75">
        <v>8.3333333333333332E-3</v>
      </c>
      <c r="AI29" s="73"/>
      <c r="AJ29" s="73"/>
      <c r="AK29" s="73"/>
      <c r="AL29" s="74"/>
      <c r="AM29" s="70"/>
      <c r="AN29" s="74"/>
      <c r="AO29" s="71"/>
      <c r="AP29" s="71"/>
      <c r="AQ29" s="71"/>
      <c r="AS29" s="440"/>
      <c r="AT29" s="73"/>
      <c r="AU29" s="73"/>
      <c r="AV29" s="73"/>
      <c r="AW29" s="73"/>
      <c r="AX29" s="74"/>
      <c r="AY29" s="441"/>
      <c r="AZ29" s="74"/>
      <c r="BA29" s="442"/>
      <c r="BB29" s="442"/>
      <c r="BC29" s="442"/>
      <c r="BE29" s="6" t="str">
        <f>AG8</f>
        <v>4. KOLO</v>
      </c>
      <c r="BF29" s="6">
        <f>AH8</f>
        <v>0.37916666666666676</v>
      </c>
      <c r="BG29" s="6">
        <f>AI8</f>
        <v>7</v>
      </c>
      <c r="BH29" s="6" t="str">
        <f t="shared" ref="BH29:BL30" si="3">AJ8</f>
        <v>HŘIŠTĚ</v>
      </c>
      <c r="BI29" s="6" t="str">
        <f t="shared" si="3"/>
        <v>skupina</v>
      </c>
      <c r="BJ29" s="6">
        <f t="shared" si="3"/>
        <v>13</v>
      </c>
      <c r="BK29" s="6" t="str">
        <f t="shared" si="3"/>
        <v>:</v>
      </c>
      <c r="BL29" s="6">
        <f t="shared" si="3"/>
        <v>16</v>
      </c>
      <c r="BN29" s="19"/>
      <c r="BO29" s="325" t="str">
        <f>BE29</f>
        <v>4. KOLO</v>
      </c>
      <c r="BP29" s="325"/>
      <c r="BQ29" s="325"/>
      <c r="BR29" s="325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326">
        <f>BG29</f>
        <v>7</v>
      </c>
      <c r="CD29" s="326"/>
      <c r="CE29" s="327" t="s">
        <v>11</v>
      </c>
      <c r="CF29" s="327"/>
      <c r="CG29" s="327"/>
      <c r="CH29" s="327"/>
      <c r="CI29" s="315" t="s">
        <v>12</v>
      </c>
      <c r="CJ29" s="316">
        <f>BF29</f>
        <v>0.37916666666666676</v>
      </c>
      <c r="CK29" s="316"/>
      <c r="CL29" s="317" t="s">
        <v>9</v>
      </c>
      <c r="CM29" s="317"/>
      <c r="CN29" s="318" t="str">
        <f>BI30</f>
        <v>D</v>
      </c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1"/>
      <c r="DA29" s="319" t="s">
        <v>13</v>
      </c>
      <c r="DB29" s="319"/>
      <c r="DC29" s="319"/>
      <c r="DD29" s="320">
        <f>BH30</f>
        <v>1</v>
      </c>
      <c r="DE29" s="320"/>
      <c r="DF29" s="22"/>
    </row>
    <row r="30" spans="1:110" ht="20.25" customHeight="1" x14ac:dyDescent="0.25">
      <c r="E30" s="337"/>
      <c r="F30" s="40"/>
      <c r="G30" s="340"/>
      <c r="H30" s="341"/>
      <c r="I30" s="345"/>
      <c r="J30" s="346"/>
      <c r="K30" s="347"/>
      <c r="L30" s="349"/>
      <c r="M30" s="351"/>
      <c r="N30" s="362"/>
      <c r="O30" s="349"/>
      <c r="P30" s="351"/>
      <c r="Q30" s="362"/>
      <c r="R30" s="349"/>
      <c r="S30" s="351"/>
      <c r="T30" s="362"/>
      <c r="U30" s="354"/>
      <c r="V30" s="356"/>
      <c r="W30" s="356"/>
      <c r="X30" s="389"/>
      <c r="Y30" s="391"/>
      <c r="Z30" s="393"/>
      <c r="AB30" s="387"/>
      <c r="AC30" s="387"/>
      <c r="AD30" s="387"/>
      <c r="AE30" s="387"/>
      <c r="AG30" s="439"/>
      <c r="AH30" s="68"/>
      <c r="AI30" s="68"/>
      <c r="AJ30" s="68"/>
      <c r="AK30" s="68"/>
      <c r="AL30" s="69"/>
      <c r="AM30" s="441"/>
      <c r="AN30" s="69"/>
      <c r="AO30" s="442"/>
      <c r="AP30" s="442"/>
      <c r="AQ30" s="442"/>
      <c r="BH30" s="6">
        <f t="shared" si="3"/>
        <v>1</v>
      </c>
      <c r="BI30" s="6" t="str">
        <f t="shared" si="3"/>
        <v>D</v>
      </c>
      <c r="BJ30" s="6" t="str">
        <f t="shared" ca="1" si="3"/>
        <v>Masarykova "A"</v>
      </c>
      <c r="BK30" s="6">
        <f t="shared" si="3"/>
        <v>0</v>
      </c>
      <c r="BL30" s="6" t="str">
        <f t="shared" ca="1" si="3"/>
        <v>Prok.Velikého "B"</v>
      </c>
      <c r="BN30" s="19"/>
      <c r="BO30" s="325"/>
      <c r="BP30" s="325"/>
      <c r="BQ30" s="325"/>
      <c r="BR30" s="325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326"/>
      <c r="CD30" s="326"/>
      <c r="CE30" s="327"/>
      <c r="CF30" s="327"/>
      <c r="CG30" s="327"/>
      <c r="CH30" s="327"/>
      <c r="CI30" s="315"/>
      <c r="CJ30" s="316"/>
      <c r="CK30" s="316"/>
      <c r="CL30" s="317"/>
      <c r="CM30" s="317"/>
      <c r="CN30" s="318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1"/>
      <c r="DA30" s="319"/>
      <c r="DB30" s="319"/>
      <c r="DC30" s="319"/>
      <c r="DD30" s="320"/>
      <c r="DE30" s="320"/>
      <c r="DF30" s="22"/>
    </row>
    <row r="31" spans="1:110" ht="20.25" customHeight="1" x14ac:dyDescent="0.25">
      <c r="E31" s="337">
        <v>10</v>
      </c>
      <c r="F31" s="46"/>
      <c r="G31" s="379" t="str">
        <f ca="1">LOOKUP(E31,A$5:A$53,B$5:B$48)</f>
        <v>Ovčárecká "A"</v>
      </c>
      <c r="H31" s="380"/>
      <c r="I31" s="383">
        <f>N29</f>
        <v>8</v>
      </c>
      <c r="J31" s="384" t="s">
        <v>10</v>
      </c>
      <c r="K31" s="385">
        <f>L29</f>
        <v>12</v>
      </c>
      <c r="L31" s="386"/>
      <c r="M31" s="346"/>
      <c r="N31" s="347"/>
      <c r="O31" s="349">
        <v>13</v>
      </c>
      <c r="P31" s="351" t="s">
        <v>10</v>
      </c>
      <c r="Q31" s="362">
        <v>5</v>
      </c>
      <c r="R31" s="349">
        <v>10</v>
      </c>
      <c r="S31" s="351" t="s">
        <v>10</v>
      </c>
      <c r="T31" s="362">
        <v>6</v>
      </c>
      <c r="U31" s="394">
        <f>I31+L31+O31+R31</f>
        <v>31</v>
      </c>
      <c r="V31" s="396" t="s">
        <v>10</v>
      </c>
      <c r="W31" s="397">
        <f>K31+N31+Q31+T31</f>
        <v>23</v>
      </c>
      <c r="X31" s="399">
        <f>IF(U31=0,0,U31/W31)</f>
        <v>1.3478260869565217</v>
      </c>
      <c r="Y31" s="400">
        <f>AB31+AC31+AD31+AE31+(X31/100)</f>
        <v>5.0134782608695652</v>
      </c>
      <c r="Z31" s="402">
        <f>IF(Y31=0,"",RANK(Y31,Y$29:Y$36))</f>
        <v>2</v>
      </c>
      <c r="AB31" s="387">
        <f>IF(I31&gt;K31,2,IF(I31&lt;K31,1,0))</f>
        <v>1</v>
      </c>
      <c r="AC31" s="387">
        <f>IF(L31&gt;N31,2,IF(L31&lt;N31,1,0))</f>
        <v>0</v>
      </c>
      <c r="AD31" s="387">
        <f>IF(O31&gt;Q31,2,IF(O31&lt;Q31,1,0))</f>
        <v>2</v>
      </c>
      <c r="AE31" s="387">
        <f>IF(R31&gt;T31,2,IF(R31&lt;T31,1,0))</f>
        <v>2</v>
      </c>
      <c r="AG31" s="440"/>
      <c r="AH31" s="73"/>
      <c r="AI31" s="73"/>
      <c r="AJ31" s="73"/>
      <c r="AK31" s="73"/>
      <c r="AL31" s="74"/>
      <c r="AM31" s="441"/>
      <c r="AN31" s="74"/>
      <c r="AO31" s="442"/>
      <c r="AP31" s="442"/>
      <c r="AQ31" s="442"/>
      <c r="BN31" s="19"/>
      <c r="BO31" s="33"/>
      <c r="BP31" s="33"/>
      <c r="BQ31" s="33"/>
      <c r="BR31" s="33"/>
      <c r="BS31" s="334" t="s">
        <v>16</v>
      </c>
      <c r="BT31" s="334"/>
      <c r="BU31" s="34">
        <f>BJ29</f>
        <v>13</v>
      </c>
      <c r="BV31" s="35" t="s">
        <v>17</v>
      </c>
      <c r="BW31" s="335" t="str">
        <f ca="1">LOOKUP(BU31,$A$5:$A$20,$B$5:$B$19)</f>
        <v>Masarykova "A"</v>
      </c>
      <c r="BX31" s="335"/>
      <c r="BY31" s="335"/>
      <c r="BZ31" s="335"/>
      <c r="CA31" s="335"/>
      <c r="CB31" s="335"/>
      <c r="CC31" s="335"/>
      <c r="CD31" s="335"/>
      <c r="CE31" s="335"/>
      <c r="CF31" s="335"/>
      <c r="CG31" s="363"/>
      <c r="CH31" s="363"/>
      <c r="CI31" s="36"/>
      <c r="CJ31" s="36"/>
      <c r="CK31" s="36"/>
      <c r="CL31" s="36"/>
      <c r="CM31" s="36"/>
      <c r="CN31" s="33"/>
      <c r="CO31" s="334" t="s">
        <v>16</v>
      </c>
      <c r="CP31" s="334"/>
      <c r="CQ31" s="34">
        <f>BL29</f>
        <v>16</v>
      </c>
      <c r="CR31" s="35" t="s">
        <v>17</v>
      </c>
      <c r="CS31" s="335" t="str">
        <f ca="1">LOOKUP(CQ31,$A$5:$A$20,$B$5:$B$19)</f>
        <v>Prok.Velikého "B"</v>
      </c>
      <c r="CT31" s="335"/>
      <c r="CU31" s="335"/>
      <c r="CV31" s="335"/>
      <c r="CW31" s="335"/>
      <c r="CX31" s="335"/>
      <c r="CY31" s="335"/>
      <c r="CZ31" s="335"/>
      <c r="DA31" s="335"/>
      <c r="DB31" s="335"/>
      <c r="DC31" s="335"/>
      <c r="DD31" s="335"/>
      <c r="DE31" s="335"/>
      <c r="DF31" s="22"/>
    </row>
    <row r="32" spans="1:110" ht="20.25" customHeight="1" x14ac:dyDescent="0.25">
      <c r="E32" s="337"/>
      <c r="F32" s="40"/>
      <c r="G32" s="381"/>
      <c r="H32" s="382"/>
      <c r="I32" s="383"/>
      <c r="J32" s="384"/>
      <c r="K32" s="385"/>
      <c r="L32" s="386"/>
      <c r="M32" s="346"/>
      <c r="N32" s="347"/>
      <c r="O32" s="349"/>
      <c r="P32" s="351"/>
      <c r="Q32" s="362"/>
      <c r="R32" s="349"/>
      <c r="S32" s="351"/>
      <c r="T32" s="362"/>
      <c r="U32" s="354"/>
      <c r="V32" s="356"/>
      <c r="W32" s="398"/>
      <c r="X32" s="389"/>
      <c r="Y32" s="401"/>
      <c r="Z32" s="393"/>
      <c r="AB32" s="387"/>
      <c r="AC32" s="387"/>
      <c r="AD32" s="387"/>
      <c r="AE32" s="387"/>
      <c r="BN32" s="19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9"/>
      <c r="DA32" s="39"/>
      <c r="DB32" s="39"/>
      <c r="DC32" s="39"/>
      <c r="DD32" s="39"/>
      <c r="DE32" s="39"/>
      <c r="DF32" s="22"/>
    </row>
    <row r="33" spans="5:110" ht="20.25" customHeight="1" x14ac:dyDescent="0.25">
      <c r="E33" s="337">
        <v>11</v>
      </c>
      <c r="F33" s="46"/>
      <c r="G33" s="379" t="str">
        <f ca="1">LOOKUP(E33,A$5:A$53,B$5:B$48)</f>
        <v>Kmochova "B"</v>
      </c>
      <c r="H33" s="380"/>
      <c r="I33" s="383">
        <f>Q29</f>
        <v>6</v>
      </c>
      <c r="J33" s="384" t="s">
        <v>10</v>
      </c>
      <c r="K33" s="385">
        <f>O29</f>
        <v>9</v>
      </c>
      <c r="L33" s="395">
        <f>Q31</f>
        <v>5</v>
      </c>
      <c r="M33" s="384" t="s">
        <v>10</v>
      </c>
      <c r="N33" s="385">
        <f>O31</f>
        <v>13</v>
      </c>
      <c r="O33" s="386"/>
      <c r="P33" s="346"/>
      <c r="Q33" s="347"/>
      <c r="R33" s="349">
        <v>9</v>
      </c>
      <c r="S33" s="351" t="s">
        <v>10</v>
      </c>
      <c r="T33" s="362">
        <v>7</v>
      </c>
      <c r="U33" s="394">
        <f>I33+L33+O33+R33</f>
        <v>20</v>
      </c>
      <c r="V33" s="396" t="s">
        <v>10</v>
      </c>
      <c r="W33" s="397">
        <f>K33+N33+Q33+T33</f>
        <v>29</v>
      </c>
      <c r="X33" s="399">
        <f>IF(U33=0,0,U33/W33)</f>
        <v>0.68965517241379315</v>
      </c>
      <c r="Y33" s="400">
        <f>AB33+AC33+AD33+AE33+(X33/100)</f>
        <v>4.0068965517241377</v>
      </c>
      <c r="Z33" s="402">
        <f>IF(Y33=0,"",RANK(Y33,Y$29:Y$36))</f>
        <v>3</v>
      </c>
      <c r="AB33" s="387">
        <f>IF(I33&gt;K33,2,IF(I33&lt;K33,1,0))</f>
        <v>1</v>
      </c>
      <c r="AC33" s="387">
        <f>IF(L33&gt;N33,2,IF(L33&lt;N33,1,0))</f>
        <v>1</v>
      </c>
      <c r="AD33" s="387">
        <f>IF(O33&gt;Q33,2,IF(O33&lt;Q33,1,0))</f>
        <v>0</v>
      </c>
      <c r="AE33" s="387">
        <f>IF(R33&gt;T33,2,IF(R33&lt;T33,1,0))</f>
        <v>2</v>
      </c>
      <c r="BN33" s="19"/>
      <c r="BO33" s="41" t="s">
        <v>21</v>
      </c>
      <c r="BP33" s="42">
        <f>BU31</f>
        <v>13</v>
      </c>
      <c r="BQ33" s="43" t="s">
        <v>10</v>
      </c>
      <c r="BR33" s="44">
        <v>1</v>
      </c>
      <c r="BS33" s="44">
        <v>2</v>
      </c>
      <c r="BT33" s="44">
        <v>3</v>
      </c>
      <c r="BU33" s="44">
        <v>4</v>
      </c>
      <c r="BV33" s="44">
        <v>5</v>
      </c>
      <c r="BW33" s="44">
        <v>6</v>
      </c>
      <c r="BX33" s="44">
        <v>7</v>
      </c>
      <c r="BY33" s="44">
        <v>8</v>
      </c>
      <c r="BZ33" s="44">
        <v>9</v>
      </c>
      <c r="CA33" s="44">
        <v>10</v>
      </c>
      <c r="CB33" s="44">
        <v>11</v>
      </c>
      <c r="CC33" s="44">
        <v>12</v>
      </c>
      <c r="CD33" s="44">
        <v>13</v>
      </c>
      <c r="CE33" s="44">
        <v>14</v>
      </c>
      <c r="CF33" s="44">
        <v>15</v>
      </c>
      <c r="CG33" s="44">
        <v>16</v>
      </c>
      <c r="CH33" s="44">
        <v>17</v>
      </c>
      <c r="CI33" s="44">
        <v>18</v>
      </c>
      <c r="CJ33" s="44">
        <v>19</v>
      </c>
      <c r="CK33" s="44">
        <v>20</v>
      </c>
      <c r="CL33" s="44">
        <v>21</v>
      </c>
      <c r="CM33" s="44">
        <v>22</v>
      </c>
      <c r="CN33" s="44">
        <v>23</v>
      </c>
      <c r="CO33" s="44">
        <v>24</v>
      </c>
      <c r="CP33" s="44">
        <v>25</v>
      </c>
      <c r="CQ33" s="44">
        <v>26</v>
      </c>
      <c r="CR33" s="44">
        <v>27</v>
      </c>
      <c r="CS33" s="44">
        <v>28</v>
      </c>
      <c r="CT33" s="44">
        <v>29</v>
      </c>
      <c r="CU33" s="44">
        <v>30</v>
      </c>
      <c r="CV33" s="44">
        <v>31</v>
      </c>
      <c r="CW33" s="44">
        <v>32</v>
      </c>
      <c r="CX33" s="44">
        <v>33</v>
      </c>
      <c r="CY33" s="44">
        <v>34</v>
      </c>
      <c r="CZ33" s="45">
        <v>35</v>
      </c>
      <c r="DA33" s="45">
        <v>36</v>
      </c>
      <c r="DB33" s="45">
        <v>37</v>
      </c>
      <c r="DC33" s="45">
        <v>38</v>
      </c>
      <c r="DD33" s="45">
        <v>39</v>
      </c>
      <c r="DE33" s="45">
        <v>40</v>
      </c>
      <c r="DF33" s="22"/>
    </row>
    <row r="34" spans="5:110" ht="20.25" customHeight="1" x14ac:dyDescent="0.25">
      <c r="E34" s="337"/>
      <c r="F34" s="40"/>
      <c r="G34" s="381"/>
      <c r="H34" s="382"/>
      <c r="I34" s="383"/>
      <c r="J34" s="384"/>
      <c r="K34" s="385"/>
      <c r="L34" s="395"/>
      <c r="M34" s="384"/>
      <c r="N34" s="385"/>
      <c r="O34" s="386"/>
      <c r="P34" s="346"/>
      <c r="Q34" s="347"/>
      <c r="R34" s="349"/>
      <c r="S34" s="351"/>
      <c r="T34" s="362"/>
      <c r="U34" s="354"/>
      <c r="V34" s="356"/>
      <c r="W34" s="398"/>
      <c r="X34" s="389"/>
      <c r="Y34" s="401"/>
      <c r="Z34" s="393"/>
      <c r="AB34" s="387"/>
      <c r="AC34" s="387"/>
      <c r="AD34" s="387"/>
      <c r="AE34" s="387"/>
      <c r="BN34" s="19"/>
      <c r="BO34" s="47"/>
      <c r="BP34" s="48"/>
      <c r="BQ34" s="49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1"/>
      <c r="DA34" s="51"/>
      <c r="DB34" s="51"/>
      <c r="DC34" s="51"/>
      <c r="DD34" s="51"/>
      <c r="DE34" s="51"/>
      <c r="DF34" s="22"/>
    </row>
    <row r="35" spans="5:110" ht="20.25" customHeight="1" x14ac:dyDescent="0.25">
      <c r="E35" s="337">
        <v>12</v>
      </c>
      <c r="F35" s="46"/>
      <c r="G35" s="379" t="str">
        <f ca="1">LOOKUP(E35,A$5:A$53,B$5:B$48)</f>
        <v>Velim "B"</v>
      </c>
      <c r="H35" s="380"/>
      <c r="I35" s="383">
        <f>T29</f>
        <v>8</v>
      </c>
      <c r="J35" s="384" t="s">
        <v>10</v>
      </c>
      <c r="K35" s="385">
        <f>R29</f>
        <v>18</v>
      </c>
      <c r="L35" s="395">
        <f>T31</f>
        <v>6</v>
      </c>
      <c r="M35" s="384" t="s">
        <v>10</v>
      </c>
      <c r="N35" s="385">
        <f>R31</f>
        <v>10</v>
      </c>
      <c r="O35" s="395">
        <f>T33</f>
        <v>7</v>
      </c>
      <c r="P35" s="384" t="s">
        <v>10</v>
      </c>
      <c r="Q35" s="385">
        <f>R33</f>
        <v>9</v>
      </c>
      <c r="R35" s="386"/>
      <c r="S35" s="346"/>
      <c r="T35" s="347"/>
      <c r="U35" s="394">
        <f>I35+L35+O35+R35</f>
        <v>21</v>
      </c>
      <c r="V35" s="396" t="s">
        <v>10</v>
      </c>
      <c r="W35" s="397">
        <f>K35+N35+Q35+T35</f>
        <v>37</v>
      </c>
      <c r="X35" s="399">
        <f>IF(U35=0,0,U35/W35)</f>
        <v>0.56756756756756754</v>
      </c>
      <c r="Y35" s="400">
        <f>AB35+AC35+AD35+AE35+(X35/100)</f>
        <v>3.0056756756756755</v>
      </c>
      <c r="Z35" s="402">
        <f>IF(Y35=0,"",RANK(Y35,Y$29:Y$36))</f>
        <v>4</v>
      </c>
      <c r="AB35" s="387">
        <f>IF(I35&gt;K35,2,IF(I35&lt;K35,1,0))</f>
        <v>1</v>
      </c>
      <c r="AC35" s="387">
        <f>IF(L35&gt;N35,2,IF(L35&lt;N35,1,0))</f>
        <v>1</v>
      </c>
      <c r="AD35" s="387">
        <f>IF(O35&gt;Q35,2,IF(O35&lt;Q35,1,0))</f>
        <v>1</v>
      </c>
      <c r="AE35" s="387">
        <f>IF(R35&gt;T35,2,IF(R35&lt;T35,1,0))</f>
        <v>0</v>
      </c>
      <c r="BN35" s="19"/>
      <c r="BO35" s="52" t="s">
        <v>21</v>
      </c>
      <c r="BP35" s="53">
        <f>CQ31</f>
        <v>16</v>
      </c>
      <c r="BQ35" s="54" t="s">
        <v>10</v>
      </c>
      <c r="BR35" s="44">
        <v>1</v>
      </c>
      <c r="BS35" s="44">
        <v>2</v>
      </c>
      <c r="BT35" s="44">
        <v>3</v>
      </c>
      <c r="BU35" s="44">
        <v>4</v>
      </c>
      <c r="BV35" s="44">
        <v>5</v>
      </c>
      <c r="BW35" s="44">
        <v>6</v>
      </c>
      <c r="BX35" s="44">
        <v>7</v>
      </c>
      <c r="BY35" s="44">
        <v>8</v>
      </c>
      <c r="BZ35" s="44">
        <v>9</v>
      </c>
      <c r="CA35" s="44">
        <v>10</v>
      </c>
      <c r="CB35" s="44">
        <v>11</v>
      </c>
      <c r="CC35" s="44">
        <v>12</v>
      </c>
      <c r="CD35" s="44">
        <v>13</v>
      </c>
      <c r="CE35" s="44">
        <v>14</v>
      </c>
      <c r="CF35" s="44">
        <v>15</v>
      </c>
      <c r="CG35" s="44">
        <v>16</v>
      </c>
      <c r="CH35" s="44">
        <v>17</v>
      </c>
      <c r="CI35" s="44">
        <v>18</v>
      </c>
      <c r="CJ35" s="44">
        <v>19</v>
      </c>
      <c r="CK35" s="44">
        <v>20</v>
      </c>
      <c r="CL35" s="44">
        <v>21</v>
      </c>
      <c r="CM35" s="44">
        <v>22</v>
      </c>
      <c r="CN35" s="44">
        <v>23</v>
      </c>
      <c r="CO35" s="44">
        <v>24</v>
      </c>
      <c r="CP35" s="44">
        <v>25</v>
      </c>
      <c r="CQ35" s="44">
        <v>26</v>
      </c>
      <c r="CR35" s="44">
        <v>27</v>
      </c>
      <c r="CS35" s="44">
        <v>28</v>
      </c>
      <c r="CT35" s="44">
        <v>29</v>
      </c>
      <c r="CU35" s="44">
        <v>30</v>
      </c>
      <c r="CV35" s="44">
        <v>31</v>
      </c>
      <c r="CW35" s="44">
        <v>32</v>
      </c>
      <c r="CX35" s="44">
        <v>33</v>
      </c>
      <c r="CY35" s="44">
        <v>34</v>
      </c>
      <c r="CZ35" s="45">
        <v>35</v>
      </c>
      <c r="DA35" s="45">
        <v>36</v>
      </c>
      <c r="DB35" s="45">
        <v>37</v>
      </c>
      <c r="DC35" s="45">
        <v>38</v>
      </c>
      <c r="DD35" s="45">
        <v>39</v>
      </c>
      <c r="DE35" s="45">
        <v>40</v>
      </c>
      <c r="DF35" s="22"/>
    </row>
    <row r="36" spans="5:110" ht="20.25" customHeight="1" thickBot="1" x14ac:dyDescent="0.3">
      <c r="E36" s="403"/>
      <c r="F36" s="58"/>
      <c r="G36" s="404"/>
      <c r="H36" s="405"/>
      <c r="I36" s="406"/>
      <c r="J36" s="407"/>
      <c r="K36" s="408"/>
      <c r="L36" s="409"/>
      <c r="M36" s="407"/>
      <c r="N36" s="408"/>
      <c r="O36" s="409"/>
      <c r="P36" s="407"/>
      <c r="Q36" s="408"/>
      <c r="R36" s="411"/>
      <c r="S36" s="412"/>
      <c r="T36" s="413"/>
      <c r="U36" s="410"/>
      <c r="V36" s="414"/>
      <c r="W36" s="415"/>
      <c r="X36" s="416"/>
      <c r="Y36" s="417"/>
      <c r="Z36" s="418"/>
      <c r="AB36" s="387"/>
      <c r="AC36" s="387"/>
      <c r="AD36" s="387"/>
      <c r="AE36" s="387"/>
      <c r="BN36" s="55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7"/>
    </row>
    <row r="37" spans="5:110" ht="20.25" customHeight="1" thickTop="1" thickBot="1" x14ac:dyDescent="0.3">
      <c r="BN37" s="7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9"/>
    </row>
    <row r="38" spans="5:110" ht="20.25" customHeight="1" thickTop="1" x14ac:dyDescent="0.25">
      <c r="E38" s="443" t="s">
        <v>66</v>
      </c>
      <c r="F38" s="444"/>
      <c r="G38" s="444"/>
      <c r="H38" s="445"/>
      <c r="I38" s="311">
        <f>E41</f>
        <v>13</v>
      </c>
      <c r="J38" s="312"/>
      <c r="K38" s="313"/>
      <c r="L38" s="314">
        <f>E43</f>
        <v>14</v>
      </c>
      <c r="M38" s="312"/>
      <c r="N38" s="313"/>
      <c r="O38" s="314">
        <f>E45</f>
        <v>15</v>
      </c>
      <c r="P38" s="312"/>
      <c r="Q38" s="312"/>
      <c r="R38" s="314">
        <f>E47</f>
        <v>16</v>
      </c>
      <c r="S38" s="312"/>
      <c r="T38" s="313"/>
      <c r="U38" s="364" t="s">
        <v>3</v>
      </c>
      <c r="V38" s="365"/>
      <c r="W38" s="365"/>
      <c r="X38" s="370" t="s">
        <v>4</v>
      </c>
      <c r="Y38" s="373" t="s">
        <v>5</v>
      </c>
      <c r="Z38" s="376" t="s">
        <v>6</v>
      </c>
      <c r="BE38" s="6" t="str">
        <f>AG10</f>
        <v>5. KOLO</v>
      </c>
      <c r="BF38" s="6">
        <f>AH10</f>
        <v>0.38750000000000012</v>
      </c>
      <c r="BG38" s="6">
        <f>AI10</f>
        <v>9</v>
      </c>
      <c r="BH38" s="6" t="str">
        <f t="shared" ref="BH38:BL39" si="4">AJ10</f>
        <v>HŘIŠTĚ</v>
      </c>
      <c r="BI38" s="6" t="str">
        <f t="shared" si="4"/>
        <v>skupina</v>
      </c>
      <c r="BJ38" s="6">
        <f t="shared" si="4"/>
        <v>1</v>
      </c>
      <c r="BK38" s="6" t="str">
        <f t="shared" si="4"/>
        <v>:</v>
      </c>
      <c r="BL38" s="6">
        <f t="shared" si="4"/>
        <v>3</v>
      </c>
      <c r="BN38" s="19"/>
      <c r="BO38" s="325" t="str">
        <f>BE38</f>
        <v>5. KOLO</v>
      </c>
      <c r="BP38" s="325"/>
      <c r="BQ38" s="325"/>
      <c r="BR38" s="325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326">
        <f>BG38</f>
        <v>9</v>
      </c>
      <c r="CD38" s="326"/>
      <c r="CE38" s="327" t="s">
        <v>11</v>
      </c>
      <c r="CF38" s="327"/>
      <c r="CG38" s="327"/>
      <c r="CH38" s="327"/>
      <c r="CI38" s="315" t="s">
        <v>12</v>
      </c>
      <c r="CJ38" s="316">
        <f>BF38</f>
        <v>0.38750000000000012</v>
      </c>
      <c r="CK38" s="316"/>
      <c r="CL38" s="317" t="s">
        <v>9</v>
      </c>
      <c r="CM38" s="317"/>
      <c r="CN38" s="318" t="str">
        <f>BI39</f>
        <v>A</v>
      </c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1"/>
      <c r="DA38" s="319" t="s">
        <v>13</v>
      </c>
      <c r="DB38" s="319"/>
      <c r="DC38" s="319"/>
      <c r="DD38" s="320">
        <f>BH39</f>
        <v>1</v>
      </c>
      <c r="DE38" s="320"/>
      <c r="DF38" s="22"/>
    </row>
    <row r="39" spans="5:110" ht="20.25" customHeight="1" x14ac:dyDescent="0.25">
      <c r="E39" s="446"/>
      <c r="F39" s="447"/>
      <c r="G39" s="447"/>
      <c r="H39" s="448"/>
      <c r="I39" s="357" t="str">
        <f ca="1">G41</f>
        <v>Masarykova "A"</v>
      </c>
      <c r="J39" s="358"/>
      <c r="K39" s="358"/>
      <c r="L39" s="358" t="str">
        <f ca="1">G43</f>
        <v>Mnichovická "A"</v>
      </c>
      <c r="M39" s="358"/>
      <c r="N39" s="358"/>
      <c r="O39" s="358" t="str">
        <f ca="1">G45</f>
        <v>Lipanská "B"</v>
      </c>
      <c r="P39" s="358"/>
      <c r="Q39" s="358"/>
      <c r="R39" s="358" t="str">
        <f ca="1">G47</f>
        <v>Prok.Velikého "B"</v>
      </c>
      <c r="S39" s="358"/>
      <c r="T39" s="358"/>
      <c r="U39" s="366"/>
      <c r="V39" s="367"/>
      <c r="W39" s="367"/>
      <c r="X39" s="371"/>
      <c r="Y39" s="374"/>
      <c r="Z39" s="377"/>
      <c r="BH39" s="6">
        <f t="shared" si="4"/>
        <v>1</v>
      </c>
      <c r="BI39" s="6" t="str">
        <f t="shared" si="4"/>
        <v>A</v>
      </c>
      <c r="BJ39" s="6" t="str">
        <f t="shared" ca="1" si="4"/>
        <v>Bezručova "A"</v>
      </c>
      <c r="BK39" s="6">
        <f t="shared" si="4"/>
        <v>0</v>
      </c>
      <c r="BL39" s="6" t="str">
        <f t="shared" ca="1" si="4"/>
        <v>Masarykova "B"</v>
      </c>
      <c r="BN39" s="19"/>
      <c r="BO39" s="325"/>
      <c r="BP39" s="325"/>
      <c r="BQ39" s="325"/>
      <c r="BR39" s="325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326"/>
      <c r="CD39" s="326"/>
      <c r="CE39" s="327"/>
      <c r="CF39" s="327"/>
      <c r="CG39" s="327"/>
      <c r="CH39" s="327"/>
      <c r="CI39" s="315"/>
      <c r="CJ39" s="316"/>
      <c r="CK39" s="316"/>
      <c r="CL39" s="317"/>
      <c r="CM39" s="317"/>
      <c r="CN39" s="318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1"/>
      <c r="DA39" s="319"/>
      <c r="DB39" s="319"/>
      <c r="DC39" s="319"/>
      <c r="DD39" s="320"/>
      <c r="DE39" s="320"/>
      <c r="DF39" s="22"/>
    </row>
    <row r="40" spans="5:110" ht="20.25" customHeight="1" thickBot="1" x14ac:dyDescent="0.3">
      <c r="E40" s="449"/>
      <c r="F40" s="450"/>
      <c r="G40" s="450"/>
      <c r="H40" s="451"/>
      <c r="I40" s="359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8"/>
      <c r="V40" s="369"/>
      <c r="W40" s="369"/>
      <c r="X40" s="372"/>
      <c r="Y40" s="375"/>
      <c r="Z40" s="378"/>
      <c r="BN40" s="19"/>
      <c r="BO40" s="33"/>
      <c r="BP40" s="33"/>
      <c r="BQ40" s="33"/>
      <c r="BR40" s="33"/>
      <c r="BS40" s="334" t="s">
        <v>16</v>
      </c>
      <c r="BT40" s="334"/>
      <c r="BU40" s="34">
        <f>BJ38</f>
        <v>1</v>
      </c>
      <c r="BV40" s="35" t="s">
        <v>17</v>
      </c>
      <c r="BW40" s="335" t="str">
        <f ca="1">LOOKUP(BU40,$A$5:$A$20,$B$5:$B$19)</f>
        <v>Bezručova "A"</v>
      </c>
      <c r="BX40" s="335"/>
      <c r="BY40" s="335"/>
      <c r="BZ40" s="335"/>
      <c r="CA40" s="335"/>
      <c r="CB40" s="335"/>
      <c r="CC40" s="335"/>
      <c r="CD40" s="335"/>
      <c r="CE40" s="335"/>
      <c r="CF40" s="335"/>
      <c r="CG40" s="363"/>
      <c r="CH40" s="363"/>
      <c r="CI40" s="36"/>
      <c r="CJ40" s="36"/>
      <c r="CK40" s="36"/>
      <c r="CL40" s="36"/>
      <c r="CM40" s="36"/>
      <c r="CN40" s="33"/>
      <c r="CO40" s="334" t="s">
        <v>16</v>
      </c>
      <c r="CP40" s="334"/>
      <c r="CQ40" s="34">
        <f>BL38</f>
        <v>3</v>
      </c>
      <c r="CR40" s="35" t="s">
        <v>17</v>
      </c>
      <c r="CS40" s="335" t="str">
        <f ca="1">LOOKUP(CQ40,$A$5:$A$20,$B$5:$B$19)</f>
        <v>Masarykova "B"</v>
      </c>
      <c r="CT40" s="335"/>
      <c r="CU40" s="335"/>
      <c r="CV40" s="335"/>
      <c r="CW40" s="335"/>
      <c r="CX40" s="335"/>
      <c r="CY40" s="335"/>
      <c r="CZ40" s="335"/>
      <c r="DA40" s="335"/>
      <c r="DB40" s="335"/>
      <c r="DC40" s="335"/>
      <c r="DD40" s="335"/>
      <c r="DE40" s="335"/>
      <c r="DF40" s="22"/>
    </row>
    <row r="41" spans="5:110" ht="20.25" customHeight="1" thickTop="1" x14ac:dyDescent="0.25">
      <c r="E41" s="336">
        <v>13</v>
      </c>
      <c r="F41" s="37"/>
      <c r="G41" s="338" t="str">
        <f ca="1">LOOKUP(E41,A$5:A$53,B$5:B$48)</f>
        <v>Masarykova "A"</v>
      </c>
      <c r="H41" s="339"/>
      <c r="I41" s="342"/>
      <c r="J41" s="343"/>
      <c r="K41" s="344"/>
      <c r="L41" s="348">
        <v>5</v>
      </c>
      <c r="M41" s="350" t="s">
        <v>10</v>
      </c>
      <c r="N41" s="361">
        <v>9</v>
      </c>
      <c r="O41" s="348">
        <v>9</v>
      </c>
      <c r="P41" s="350" t="s">
        <v>10</v>
      </c>
      <c r="Q41" s="361">
        <v>10</v>
      </c>
      <c r="R41" s="348">
        <v>3</v>
      </c>
      <c r="S41" s="350" t="s">
        <v>10</v>
      </c>
      <c r="T41" s="361">
        <v>14</v>
      </c>
      <c r="U41" s="353">
        <f>I41+L41+O41+R41</f>
        <v>17</v>
      </c>
      <c r="V41" s="355" t="s">
        <v>10</v>
      </c>
      <c r="W41" s="428">
        <f>K41+N41+Q41+T41</f>
        <v>33</v>
      </c>
      <c r="X41" s="388">
        <f>IF(U41=0,0,U41/W41)</f>
        <v>0.51515151515151514</v>
      </c>
      <c r="Y41" s="429">
        <f>AB41+AC41+AD41+AE41+(X41/100)</f>
        <v>3.0051515151515154</v>
      </c>
      <c r="Z41" s="392">
        <f>IF(Y41=0,"",RANK(Y41,Y$41:Y$48))</f>
        <v>4</v>
      </c>
      <c r="AB41" s="387">
        <f>IF(I41&gt;K41,2,IF(I41&lt;K41,1,0))</f>
        <v>0</v>
      </c>
      <c r="AC41" s="387">
        <f>IF(L41&gt;N41,2,IF(L41&lt;N41,1,0))</f>
        <v>1</v>
      </c>
      <c r="AD41" s="387">
        <f>IF(O41&gt;Q41,2,IF(O41&lt;Q41,1,0))</f>
        <v>1</v>
      </c>
      <c r="AE41" s="387">
        <f>IF(R41&gt;T41,2,IF(R41&lt;T41,1,0))</f>
        <v>1</v>
      </c>
      <c r="BN41" s="19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9"/>
      <c r="DA41" s="39"/>
      <c r="DB41" s="39"/>
      <c r="DC41" s="39"/>
      <c r="DD41" s="39"/>
      <c r="DE41" s="39"/>
      <c r="DF41" s="22"/>
    </row>
    <row r="42" spans="5:110" ht="20.25" customHeight="1" x14ac:dyDescent="0.25">
      <c r="E42" s="337"/>
      <c r="F42" s="40"/>
      <c r="G42" s="340"/>
      <c r="H42" s="341"/>
      <c r="I42" s="345"/>
      <c r="J42" s="346"/>
      <c r="K42" s="347"/>
      <c r="L42" s="349"/>
      <c r="M42" s="351"/>
      <c r="N42" s="362"/>
      <c r="O42" s="349"/>
      <c r="P42" s="351"/>
      <c r="Q42" s="362"/>
      <c r="R42" s="349"/>
      <c r="S42" s="351"/>
      <c r="T42" s="362"/>
      <c r="U42" s="354"/>
      <c r="V42" s="356"/>
      <c r="W42" s="398"/>
      <c r="X42" s="389"/>
      <c r="Y42" s="401"/>
      <c r="Z42" s="393"/>
      <c r="AB42" s="387"/>
      <c r="AC42" s="387"/>
      <c r="AD42" s="387"/>
      <c r="AE42" s="387"/>
      <c r="BN42" s="19"/>
      <c r="BO42" s="41" t="s">
        <v>21</v>
      </c>
      <c r="BP42" s="42">
        <f>BU40</f>
        <v>1</v>
      </c>
      <c r="BQ42" s="43" t="s">
        <v>10</v>
      </c>
      <c r="BR42" s="44">
        <v>1</v>
      </c>
      <c r="BS42" s="44">
        <v>2</v>
      </c>
      <c r="BT42" s="44">
        <v>3</v>
      </c>
      <c r="BU42" s="44">
        <v>4</v>
      </c>
      <c r="BV42" s="44">
        <v>5</v>
      </c>
      <c r="BW42" s="44">
        <v>6</v>
      </c>
      <c r="BX42" s="44">
        <v>7</v>
      </c>
      <c r="BY42" s="44">
        <v>8</v>
      </c>
      <c r="BZ42" s="44">
        <v>9</v>
      </c>
      <c r="CA42" s="44">
        <v>10</v>
      </c>
      <c r="CB42" s="44">
        <v>11</v>
      </c>
      <c r="CC42" s="44">
        <v>12</v>
      </c>
      <c r="CD42" s="44">
        <v>13</v>
      </c>
      <c r="CE42" s="44">
        <v>14</v>
      </c>
      <c r="CF42" s="44">
        <v>15</v>
      </c>
      <c r="CG42" s="44">
        <v>16</v>
      </c>
      <c r="CH42" s="44">
        <v>17</v>
      </c>
      <c r="CI42" s="44">
        <v>18</v>
      </c>
      <c r="CJ42" s="44">
        <v>19</v>
      </c>
      <c r="CK42" s="44">
        <v>20</v>
      </c>
      <c r="CL42" s="44">
        <v>21</v>
      </c>
      <c r="CM42" s="44">
        <v>22</v>
      </c>
      <c r="CN42" s="44">
        <v>23</v>
      </c>
      <c r="CO42" s="44">
        <v>24</v>
      </c>
      <c r="CP42" s="44">
        <v>25</v>
      </c>
      <c r="CQ42" s="44">
        <v>26</v>
      </c>
      <c r="CR42" s="44">
        <v>27</v>
      </c>
      <c r="CS42" s="44">
        <v>28</v>
      </c>
      <c r="CT42" s="44">
        <v>29</v>
      </c>
      <c r="CU42" s="44">
        <v>30</v>
      </c>
      <c r="CV42" s="44">
        <v>31</v>
      </c>
      <c r="CW42" s="44">
        <v>32</v>
      </c>
      <c r="CX42" s="44">
        <v>33</v>
      </c>
      <c r="CY42" s="44">
        <v>34</v>
      </c>
      <c r="CZ42" s="45">
        <v>35</v>
      </c>
      <c r="DA42" s="45">
        <v>36</v>
      </c>
      <c r="DB42" s="45">
        <v>37</v>
      </c>
      <c r="DC42" s="45">
        <v>38</v>
      </c>
      <c r="DD42" s="45">
        <v>39</v>
      </c>
      <c r="DE42" s="45">
        <v>40</v>
      </c>
      <c r="DF42" s="22"/>
    </row>
    <row r="43" spans="5:110" ht="20.25" customHeight="1" x14ac:dyDescent="0.25">
      <c r="E43" s="337">
        <v>14</v>
      </c>
      <c r="F43" s="46"/>
      <c r="G43" s="379" t="str">
        <f ca="1">LOOKUP(E43,A$5:A$53,B$5:B$48)</f>
        <v>Mnichovická "A"</v>
      </c>
      <c r="H43" s="380"/>
      <c r="I43" s="383">
        <f>N41</f>
        <v>9</v>
      </c>
      <c r="J43" s="384" t="s">
        <v>10</v>
      </c>
      <c r="K43" s="385">
        <f>L41</f>
        <v>5</v>
      </c>
      <c r="L43" s="386"/>
      <c r="M43" s="346"/>
      <c r="N43" s="347"/>
      <c r="O43" s="349">
        <v>10</v>
      </c>
      <c r="P43" s="351" t="s">
        <v>10</v>
      </c>
      <c r="Q43" s="362">
        <v>7</v>
      </c>
      <c r="R43" s="349">
        <v>5</v>
      </c>
      <c r="S43" s="351" t="s">
        <v>10</v>
      </c>
      <c r="T43" s="362">
        <v>6</v>
      </c>
      <c r="U43" s="394">
        <f>I43+L43+O43+R43</f>
        <v>24</v>
      </c>
      <c r="V43" s="396" t="s">
        <v>10</v>
      </c>
      <c r="W43" s="397">
        <f>K43+N43+Q43+T43</f>
        <v>18</v>
      </c>
      <c r="X43" s="399">
        <f>IF(U43=0,0,U43/W43)</f>
        <v>1.3333333333333333</v>
      </c>
      <c r="Y43" s="400">
        <f>AB43+AC43+AD43+AE43+(X43/100)</f>
        <v>5.0133333333333336</v>
      </c>
      <c r="Z43" s="402">
        <f>IF(Y43=0,"",RANK(Y43,Y$41:Y$48))</f>
        <v>2</v>
      </c>
      <c r="AB43" s="387">
        <f>IF(I43&gt;K43,2,IF(I43&lt;K43,1,0))</f>
        <v>2</v>
      </c>
      <c r="AC43" s="387">
        <f>IF(L43&gt;N43,2,IF(L43&lt;N43,1,0))</f>
        <v>0</v>
      </c>
      <c r="AD43" s="387">
        <f>IF(O43&gt;Q43,2,IF(O43&lt;Q43,1,0))</f>
        <v>2</v>
      </c>
      <c r="AE43" s="387">
        <f>IF(R43&gt;T43,2,IF(R43&lt;T43,1,0))</f>
        <v>1</v>
      </c>
      <c r="BN43" s="19"/>
      <c r="BO43" s="47"/>
      <c r="BP43" s="48"/>
      <c r="BQ43" s="49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1"/>
      <c r="DA43" s="51"/>
      <c r="DB43" s="51"/>
      <c r="DC43" s="51"/>
      <c r="DD43" s="51"/>
      <c r="DE43" s="51"/>
      <c r="DF43" s="22"/>
    </row>
    <row r="44" spans="5:110" ht="20.25" customHeight="1" x14ac:dyDescent="0.25">
      <c r="E44" s="337"/>
      <c r="F44" s="40"/>
      <c r="G44" s="381"/>
      <c r="H44" s="382"/>
      <c r="I44" s="383"/>
      <c r="J44" s="384"/>
      <c r="K44" s="385"/>
      <c r="L44" s="386"/>
      <c r="M44" s="346"/>
      <c r="N44" s="347"/>
      <c r="O44" s="349"/>
      <c r="P44" s="351"/>
      <c r="Q44" s="362"/>
      <c r="R44" s="349"/>
      <c r="S44" s="351"/>
      <c r="T44" s="362"/>
      <c r="U44" s="354"/>
      <c r="V44" s="356"/>
      <c r="W44" s="398"/>
      <c r="X44" s="389"/>
      <c r="Y44" s="401"/>
      <c r="Z44" s="393"/>
      <c r="AB44" s="387"/>
      <c r="AC44" s="387"/>
      <c r="AD44" s="387"/>
      <c r="AE44" s="387"/>
      <c r="BN44" s="19"/>
      <c r="BO44" s="52" t="s">
        <v>21</v>
      </c>
      <c r="BP44" s="53">
        <f>CQ40</f>
        <v>3</v>
      </c>
      <c r="BQ44" s="54" t="s">
        <v>10</v>
      </c>
      <c r="BR44" s="44">
        <v>1</v>
      </c>
      <c r="BS44" s="44">
        <v>2</v>
      </c>
      <c r="BT44" s="44">
        <v>3</v>
      </c>
      <c r="BU44" s="44">
        <v>4</v>
      </c>
      <c r="BV44" s="44">
        <v>5</v>
      </c>
      <c r="BW44" s="44">
        <v>6</v>
      </c>
      <c r="BX44" s="44">
        <v>7</v>
      </c>
      <c r="BY44" s="44">
        <v>8</v>
      </c>
      <c r="BZ44" s="44">
        <v>9</v>
      </c>
      <c r="CA44" s="44">
        <v>10</v>
      </c>
      <c r="CB44" s="44">
        <v>11</v>
      </c>
      <c r="CC44" s="44">
        <v>12</v>
      </c>
      <c r="CD44" s="44">
        <v>13</v>
      </c>
      <c r="CE44" s="44">
        <v>14</v>
      </c>
      <c r="CF44" s="44">
        <v>15</v>
      </c>
      <c r="CG44" s="44">
        <v>16</v>
      </c>
      <c r="CH44" s="44">
        <v>17</v>
      </c>
      <c r="CI44" s="44">
        <v>18</v>
      </c>
      <c r="CJ44" s="44">
        <v>19</v>
      </c>
      <c r="CK44" s="44">
        <v>20</v>
      </c>
      <c r="CL44" s="44">
        <v>21</v>
      </c>
      <c r="CM44" s="44">
        <v>22</v>
      </c>
      <c r="CN44" s="44">
        <v>23</v>
      </c>
      <c r="CO44" s="44">
        <v>24</v>
      </c>
      <c r="CP44" s="44">
        <v>25</v>
      </c>
      <c r="CQ44" s="44">
        <v>26</v>
      </c>
      <c r="CR44" s="44">
        <v>27</v>
      </c>
      <c r="CS44" s="44">
        <v>28</v>
      </c>
      <c r="CT44" s="44">
        <v>29</v>
      </c>
      <c r="CU44" s="44">
        <v>30</v>
      </c>
      <c r="CV44" s="44">
        <v>31</v>
      </c>
      <c r="CW44" s="44">
        <v>32</v>
      </c>
      <c r="CX44" s="44">
        <v>33</v>
      </c>
      <c r="CY44" s="44">
        <v>34</v>
      </c>
      <c r="CZ44" s="45">
        <v>35</v>
      </c>
      <c r="DA44" s="45">
        <v>36</v>
      </c>
      <c r="DB44" s="45">
        <v>37</v>
      </c>
      <c r="DC44" s="45">
        <v>38</v>
      </c>
      <c r="DD44" s="45">
        <v>39</v>
      </c>
      <c r="DE44" s="45">
        <v>40</v>
      </c>
      <c r="DF44" s="22"/>
    </row>
    <row r="45" spans="5:110" ht="20.25" customHeight="1" thickBot="1" x14ac:dyDescent="0.3">
      <c r="E45" s="337">
        <v>15</v>
      </c>
      <c r="F45" s="46"/>
      <c r="G45" s="379" t="str">
        <f ca="1">LOOKUP(E45,A$5:A$53,B$5:B$48)</f>
        <v>Lipanská "B"</v>
      </c>
      <c r="H45" s="380"/>
      <c r="I45" s="383">
        <f>Q41</f>
        <v>10</v>
      </c>
      <c r="J45" s="384" t="s">
        <v>10</v>
      </c>
      <c r="K45" s="385">
        <f>O41</f>
        <v>9</v>
      </c>
      <c r="L45" s="395">
        <f>Q43</f>
        <v>7</v>
      </c>
      <c r="M45" s="384" t="s">
        <v>10</v>
      </c>
      <c r="N45" s="385">
        <f>O43</f>
        <v>10</v>
      </c>
      <c r="O45" s="386"/>
      <c r="P45" s="346"/>
      <c r="Q45" s="347"/>
      <c r="R45" s="349">
        <v>5</v>
      </c>
      <c r="S45" s="351" t="s">
        <v>10</v>
      </c>
      <c r="T45" s="362">
        <v>6</v>
      </c>
      <c r="U45" s="394">
        <f>I45+L45+O45+R45</f>
        <v>22</v>
      </c>
      <c r="V45" s="396" t="s">
        <v>10</v>
      </c>
      <c r="W45" s="397">
        <f>K45+N45+Q45+T45</f>
        <v>25</v>
      </c>
      <c r="X45" s="399">
        <f>IF(U45=0,0,U45/W45)</f>
        <v>0.88</v>
      </c>
      <c r="Y45" s="400">
        <f>AB45+AC45+AD45+AE45+(X45/100)</f>
        <v>4.0087999999999999</v>
      </c>
      <c r="Z45" s="402">
        <f>IF(Y45=0,"",RANK(Y45,Y$41:Y$48))</f>
        <v>3</v>
      </c>
      <c r="AB45" s="387">
        <f>IF(I45&gt;K45,2,IF(I45&lt;K45,1,0))</f>
        <v>2</v>
      </c>
      <c r="AC45" s="387">
        <f>IF(L45&gt;N45,2,IF(L45&lt;N45,1,0))</f>
        <v>1</v>
      </c>
      <c r="AD45" s="387">
        <f>IF(O45&gt;Q45,2,IF(O45&lt;Q45,1,0))</f>
        <v>0</v>
      </c>
      <c r="AE45" s="387">
        <f>IF(R45&gt;T45,2,IF(R45&lt;T45,1,0))</f>
        <v>1</v>
      </c>
      <c r="BN45" s="55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7"/>
    </row>
    <row r="46" spans="5:110" ht="20.25" customHeight="1" thickTop="1" x14ac:dyDescent="0.25">
      <c r="E46" s="337"/>
      <c r="F46" s="40"/>
      <c r="G46" s="381"/>
      <c r="H46" s="382"/>
      <c r="I46" s="383"/>
      <c r="J46" s="384"/>
      <c r="K46" s="385"/>
      <c r="L46" s="395"/>
      <c r="M46" s="384"/>
      <c r="N46" s="385"/>
      <c r="O46" s="386"/>
      <c r="P46" s="346"/>
      <c r="Q46" s="347"/>
      <c r="R46" s="349"/>
      <c r="S46" s="351"/>
      <c r="T46" s="362"/>
      <c r="U46" s="354"/>
      <c r="V46" s="356"/>
      <c r="W46" s="398"/>
      <c r="X46" s="389"/>
      <c r="Y46" s="401"/>
      <c r="Z46" s="393"/>
      <c r="AB46" s="387"/>
      <c r="AC46" s="387"/>
      <c r="AD46" s="387"/>
      <c r="AE46" s="387"/>
      <c r="BN46" s="7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9"/>
    </row>
    <row r="47" spans="5:110" ht="20.25" customHeight="1" x14ac:dyDescent="0.25">
      <c r="E47" s="337">
        <v>16</v>
      </c>
      <c r="F47" s="46"/>
      <c r="G47" s="379" t="str">
        <f ca="1">LOOKUP(E47,A$5:A$53,B$5:B$48)</f>
        <v>Prok.Velikého "B"</v>
      </c>
      <c r="H47" s="380"/>
      <c r="I47" s="383">
        <f>T41</f>
        <v>14</v>
      </c>
      <c r="J47" s="384" t="s">
        <v>10</v>
      </c>
      <c r="K47" s="385">
        <f>R41</f>
        <v>3</v>
      </c>
      <c r="L47" s="395">
        <f>T43</f>
        <v>6</v>
      </c>
      <c r="M47" s="384" t="s">
        <v>10</v>
      </c>
      <c r="N47" s="385">
        <f>R43</f>
        <v>5</v>
      </c>
      <c r="O47" s="395">
        <f>T45</f>
        <v>6</v>
      </c>
      <c r="P47" s="384" t="s">
        <v>10</v>
      </c>
      <c r="Q47" s="385">
        <f>R45</f>
        <v>5</v>
      </c>
      <c r="R47" s="386"/>
      <c r="S47" s="346"/>
      <c r="T47" s="347"/>
      <c r="U47" s="394">
        <f>I47+L47+O47+R47</f>
        <v>26</v>
      </c>
      <c r="V47" s="396" t="s">
        <v>10</v>
      </c>
      <c r="W47" s="397">
        <f>K47+N47+Q47+T47</f>
        <v>13</v>
      </c>
      <c r="X47" s="399">
        <f>IF(U47=0,0,U47/W47)</f>
        <v>2</v>
      </c>
      <c r="Y47" s="400">
        <f>AB47+AC47+AD47+AE47+(X47/100)</f>
        <v>6.02</v>
      </c>
      <c r="Z47" s="402">
        <f>IF(Y47=0,"",RANK(Y47,Y$41:Y$48))</f>
        <v>1</v>
      </c>
      <c r="AB47" s="387">
        <f>IF(I47&gt;K47,2,IF(I47&lt;K47,1,0))</f>
        <v>2</v>
      </c>
      <c r="AC47" s="387">
        <f>IF(L47&gt;N47,2,IF(L47&lt;N47,1,0))</f>
        <v>2</v>
      </c>
      <c r="AD47" s="387">
        <f>IF(O47&gt;Q47,2,IF(O47&lt;Q47,1,0))</f>
        <v>2</v>
      </c>
      <c r="AE47" s="387">
        <f>IF(R47&gt;T47,2,IF(R47&lt;T47,1,0))</f>
        <v>0</v>
      </c>
      <c r="BE47" s="6" t="str">
        <f>AG12</f>
        <v>6. KOLO</v>
      </c>
      <c r="BF47" s="6">
        <f>AH12</f>
        <v>0.39583333333333348</v>
      </c>
      <c r="BG47" s="6">
        <f>AI12</f>
        <v>11</v>
      </c>
      <c r="BH47" s="6" t="str">
        <f t="shared" ref="BH47:BL48" si="5">AJ12</f>
        <v>HŘIŠTĚ</v>
      </c>
      <c r="BI47" s="6" t="str">
        <f t="shared" si="5"/>
        <v>skupina</v>
      </c>
      <c r="BJ47" s="6">
        <f t="shared" si="5"/>
        <v>5</v>
      </c>
      <c r="BK47" s="6" t="str">
        <f t="shared" si="5"/>
        <v>:</v>
      </c>
      <c r="BL47" s="6">
        <f t="shared" si="5"/>
        <v>7</v>
      </c>
      <c r="BN47" s="19"/>
      <c r="BO47" s="325" t="str">
        <f>BE47</f>
        <v>6. KOLO</v>
      </c>
      <c r="BP47" s="325"/>
      <c r="BQ47" s="325"/>
      <c r="BR47" s="325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326">
        <f>BG47</f>
        <v>11</v>
      </c>
      <c r="CD47" s="326"/>
      <c r="CE47" s="327" t="s">
        <v>11</v>
      </c>
      <c r="CF47" s="327"/>
      <c r="CG47" s="327"/>
      <c r="CH47" s="327"/>
      <c r="CI47" s="315" t="s">
        <v>12</v>
      </c>
      <c r="CJ47" s="316">
        <f>BF47</f>
        <v>0.39583333333333348</v>
      </c>
      <c r="CK47" s="316"/>
      <c r="CL47" s="317" t="s">
        <v>9</v>
      </c>
      <c r="CM47" s="317"/>
      <c r="CN47" s="318" t="str">
        <f>BI48</f>
        <v>B</v>
      </c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1"/>
      <c r="DA47" s="319" t="s">
        <v>13</v>
      </c>
      <c r="DB47" s="319"/>
      <c r="DC47" s="319"/>
      <c r="DD47" s="320">
        <f>BH48</f>
        <v>1</v>
      </c>
      <c r="DE47" s="320"/>
      <c r="DF47" s="22"/>
    </row>
    <row r="48" spans="5:110" ht="20.25" customHeight="1" thickBot="1" x14ac:dyDescent="0.3">
      <c r="E48" s="403"/>
      <c r="F48" s="58"/>
      <c r="G48" s="404"/>
      <c r="H48" s="405"/>
      <c r="I48" s="406"/>
      <c r="J48" s="407"/>
      <c r="K48" s="408"/>
      <c r="L48" s="409"/>
      <c r="M48" s="407"/>
      <c r="N48" s="408"/>
      <c r="O48" s="409"/>
      <c r="P48" s="407"/>
      <c r="Q48" s="408"/>
      <c r="R48" s="411"/>
      <c r="S48" s="412"/>
      <c r="T48" s="413"/>
      <c r="U48" s="410"/>
      <c r="V48" s="414"/>
      <c r="W48" s="415"/>
      <c r="X48" s="416"/>
      <c r="Y48" s="417"/>
      <c r="Z48" s="418"/>
      <c r="AB48" s="387"/>
      <c r="AC48" s="387"/>
      <c r="AD48" s="387"/>
      <c r="AE48" s="387"/>
      <c r="BH48" s="6">
        <f t="shared" si="5"/>
        <v>1</v>
      </c>
      <c r="BI48" s="6" t="str">
        <f t="shared" si="5"/>
        <v>B</v>
      </c>
      <c r="BJ48" s="6" t="str">
        <f t="shared" ca="1" si="5"/>
        <v>Kmochova "A"</v>
      </c>
      <c r="BK48" s="6">
        <f t="shared" si="5"/>
        <v>0</v>
      </c>
      <c r="BL48" s="6" t="str">
        <f t="shared" ca="1" si="5"/>
        <v>Bezručova "B"</v>
      </c>
      <c r="BN48" s="19"/>
      <c r="BO48" s="325"/>
      <c r="BP48" s="325"/>
      <c r="BQ48" s="325"/>
      <c r="BR48" s="325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326"/>
      <c r="CD48" s="326"/>
      <c r="CE48" s="327"/>
      <c r="CF48" s="327"/>
      <c r="CG48" s="327"/>
      <c r="CH48" s="327"/>
      <c r="CI48" s="315"/>
      <c r="CJ48" s="316"/>
      <c r="CK48" s="316"/>
      <c r="CL48" s="317"/>
      <c r="CM48" s="317"/>
      <c r="CN48" s="318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1"/>
      <c r="DA48" s="319"/>
      <c r="DB48" s="319"/>
      <c r="DC48" s="319"/>
      <c r="DD48" s="320"/>
      <c r="DE48" s="320"/>
      <c r="DF48" s="22"/>
    </row>
    <row r="49" spans="7:110" ht="20.25" customHeight="1" thickTop="1" x14ac:dyDescent="0.25">
      <c r="BN49" s="19"/>
      <c r="BO49" s="33"/>
      <c r="BP49" s="33"/>
      <c r="BQ49" s="33"/>
      <c r="BR49" s="33"/>
      <c r="BS49" s="334" t="s">
        <v>16</v>
      </c>
      <c r="BT49" s="334"/>
      <c r="BU49" s="34">
        <f>BJ47</f>
        <v>5</v>
      </c>
      <c r="BV49" s="35" t="s">
        <v>17</v>
      </c>
      <c r="BW49" s="335" t="str">
        <f ca="1">LOOKUP(BU49,$A$5:$A$20,$B$5:$B$19)</f>
        <v>Kmochova "A"</v>
      </c>
      <c r="BX49" s="335"/>
      <c r="BY49" s="335"/>
      <c r="BZ49" s="335"/>
      <c r="CA49" s="335"/>
      <c r="CB49" s="335"/>
      <c r="CC49" s="335"/>
      <c r="CD49" s="335"/>
      <c r="CE49" s="335"/>
      <c r="CF49" s="335"/>
      <c r="CG49" s="363"/>
      <c r="CH49" s="363"/>
      <c r="CI49" s="36"/>
      <c r="CJ49" s="36"/>
      <c r="CK49" s="36"/>
      <c r="CL49" s="36"/>
      <c r="CM49" s="36"/>
      <c r="CN49" s="33"/>
      <c r="CO49" s="334" t="s">
        <v>16</v>
      </c>
      <c r="CP49" s="334"/>
      <c r="CQ49" s="34">
        <f>BL47</f>
        <v>7</v>
      </c>
      <c r="CR49" s="35" t="s">
        <v>17</v>
      </c>
      <c r="CS49" s="335" t="str">
        <f ca="1">LOOKUP(CQ49,$A$5:$A$20,$B$5:$B$19)</f>
        <v>Bezručova "B"</v>
      </c>
      <c r="CT49" s="335"/>
      <c r="CU49" s="335"/>
      <c r="CV49" s="335"/>
      <c r="CW49" s="335"/>
      <c r="CX49" s="335"/>
      <c r="CY49" s="335"/>
      <c r="CZ49" s="335"/>
      <c r="DA49" s="335"/>
      <c r="DB49" s="335"/>
      <c r="DC49" s="335"/>
      <c r="DD49" s="335"/>
      <c r="DE49" s="335"/>
      <c r="DF49" s="22"/>
    </row>
    <row r="50" spans="7:110" ht="20.25" customHeight="1" x14ac:dyDescent="0.25">
      <c r="G50" s="65" t="s">
        <v>50</v>
      </c>
      <c r="H50" s="66" t="str">
        <f ca="1">IF(Z5=1,G5,IF(Z7=1,G7,IF(Z9=1,G9,IF(Z11=1,G11,""))))</f>
        <v>Ovčárecká "B"</v>
      </c>
      <c r="BN50" s="19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9"/>
      <c r="DA50" s="39"/>
      <c r="DB50" s="39"/>
      <c r="DC50" s="39"/>
      <c r="DD50" s="39"/>
      <c r="DE50" s="39"/>
      <c r="DF50" s="22"/>
    </row>
    <row r="51" spans="7:110" ht="20.25" customHeight="1" x14ac:dyDescent="0.25">
      <c r="G51" s="65" t="s">
        <v>51</v>
      </c>
      <c r="H51" s="66" t="str">
        <f ca="1">IF(Z5=2,G5,IF(Z7=2,G7,IF(Z9=2,G9,IF(Z11=2,G11,""))))</f>
        <v>Velim "A"</v>
      </c>
      <c r="BN51" s="19"/>
      <c r="BO51" s="41" t="s">
        <v>21</v>
      </c>
      <c r="BP51" s="42">
        <f>BU49</f>
        <v>5</v>
      </c>
      <c r="BQ51" s="43" t="s">
        <v>10</v>
      </c>
      <c r="BR51" s="44">
        <v>1</v>
      </c>
      <c r="BS51" s="44">
        <v>2</v>
      </c>
      <c r="BT51" s="44">
        <v>3</v>
      </c>
      <c r="BU51" s="44">
        <v>4</v>
      </c>
      <c r="BV51" s="44">
        <v>5</v>
      </c>
      <c r="BW51" s="44">
        <v>6</v>
      </c>
      <c r="BX51" s="44">
        <v>7</v>
      </c>
      <c r="BY51" s="44">
        <v>8</v>
      </c>
      <c r="BZ51" s="44">
        <v>9</v>
      </c>
      <c r="CA51" s="44">
        <v>10</v>
      </c>
      <c r="CB51" s="44">
        <v>11</v>
      </c>
      <c r="CC51" s="44">
        <v>12</v>
      </c>
      <c r="CD51" s="44">
        <v>13</v>
      </c>
      <c r="CE51" s="44">
        <v>14</v>
      </c>
      <c r="CF51" s="44">
        <v>15</v>
      </c>
      <c r="CG51" s="44">
        <v>16</v>
      </c>
      <c r="CH51" s="44">
        <v>17</v>
      </c>
      <c r="CI51" s="44">
        <v>18</v>
      </c>
      <c r="CJ51" s="44">
        <v>19</v>
      </c>
      <c r="CK51" s="44">
        <v>20</v>
      </c>
      <c r="CL51" s="44">
        <v>21</v>
      </c>
      <c r="CM51" s="44">
        <v>22</v>
      </c>
      <c r="CN51" s="44">
        <v>23</v>
      </c>
      <c r="CO51" s="44">
        <v>24</v>
      </c>
      <c r="CP51" s="44">
        <v>25</v>
      </c>
      <c r="CQ51" s="44">
        <v>26</v>
      </c>
      <c r="CR51" s="44">
        <v>27</v>
      </c>
      <c r="CS51" s="44">
        <v>28</v>
      </c>
      <c r="CT51" s="44">
        <v>29</v>
      </c>
      <c r="CU51" s="44">
        <v>30</v>
      </c>
      <c r="CV51" s="44">
        <v>31</v>
      </c>
      <c r="CW51" s="44">
        <v>32</v>
      </c>
      <c r="CX51" s="44">
        <v>33</v>
      </c>
      <c r="CY51" s="44">
        <v>34</v>
      </c>
      <c r="CZ51" s="45">
        <v>35</v>
      </c>
      <c r="DA51" s="45">
        <v>36</v>
      </c>
      <c r="DB51" s="45">
        <v>37</v>
      </c>
      <c r="DC51" s="45">
        <v>38</v>
      </c>
      <c r="DD51" s="45">
        <v>39</v>
      </c>
      <c r="DE51" s="45">
        <v>40</v>
      </c>
      <c r="DF51" s="22"/>
    </row>
    <row r="52" spans="7:110" ht="20.25" customHeight="1" x14ac:dyDescent="0.25">
      <c r="G52" s="65" t="s">
        <v>52</v>
      </c>
      <c r="H52" s="66" t="str">
        <f ca="1">IF(Z17=1,G17,IF(Z19=1,G19,IF(Z21=1,G21,IF(Z23=1,G23,""))))</f>
        <v>Prok.Velikého "A"</v>
      </c>
      <c r="BN52" s="19"/>
      <c r="BO52" s="47"/>
      <c r="BP52" s="48"/>
      <c r="BQ52" s="49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1"/>
      <c r="DA52" s="51"/>
      <c r="DB52" s="51"/>
      <c r="DC52" s="51"/>
      <c r="DD52" s="51"/>
      <c r="DE52" s="51"/>
      <c r="DF52" s="22"/>
    </row>
    <row r="53" spans="7:110" ht="20.25" customHeight="1" x14ac:dyDescent="0.25">
      <c r="G53" s="65" t="s">
        <v>53</v>
      </c>
      <c r="H53" s="66" t="str">
        <f ca="1">IF(Z17=2,G17,IF(Z19=2,G19,IF(Z21=2,G21,IF(Z23=2,G23,""))))</f>
        <v>Mnichovická "B"</v>
      </c>
      <c r="BN53" s="19"/>
      <c r="BO53" s="52" t="s">
        <v>21</v>
      </c>
      <c r="BP53" s="53">
        <f>CQ49</f>
        <v>7</v>
      </c>
      <c r="BQ53" s="54" t="s">
        <v>10</v>
      </c>
      <c r="BR53" s="44">
        <v>1</v>
      </c>
      <c r="BS53" s="44">
        <v>2</v>
      </c>
      <c r="BT53" s="44">
        <v>3</v>
      </c>
      <c r="BU53" s="44">
        <v>4</v>
      </c>
      <c r="BV53" s="44">
        <v>5</v>
      </c>
      <c r="BW53" s="44">
        <v>6</v>
      </c>
      <c r="BX53" s="44">
        <v>7</v>
      </c>
      <c r="BY53" s="44">
        <v>8</v>
      </c>
      <c r="BZ53" s="44">
        <v>9</v>
      </c>
      <c r="CA53" s="44">
        <v>10</v>
      </c>
      <c r="CB53" s="44">
        <v>11</v>
      </c>
      <c r="CC53" s="44">
        <v>12</v>
      </c>
      <c r="CD53" s="44">
        <v>13</v>
      </c>
      <c r="CE53" s="44">
        <v>14</v>
      </c>
      <c r="CF53" s="44">
        <v>15</v>
      </c>
      <c r="CG53" s="44">
        <v>16</v>
      </c>
      <c r="CH53" s="44">
        <v>17</v>
      </c>
      <c r="CI53" s="44">
        <v>18</v>
      </c>
      <c r="CJ53" s="44">
        <v>19</v>
      </c>
      <c r="CK53" s="44">
        <v>20</v>
      </c>
      <c r="CL53" s="44">
        <v>21</v>
      </c>
      <c r="CM53" s="44">
        <v>22</v>
      </c>
      <c r="CN53" s="44">
        <v>23</v>
      </c>
      <c r="CO53" s="44">
        <v>24</v>
      </c>
      <c r="CP53" s="44">
        <v>25</v>
      </c>
      <c r="CQ53" s="44">
        <v>26</v>
      </c>
      <c r="CR53" s="44">
        <v>27</v>
      </c>
      <c r="CS53" s="44">
        <v>28</v>
      </c>
      <c r="CT53" s="44">
        <v>29</v>
      </c>
      <c r="CU53" s="44">
        <v>30</v>
      </c>
      <c r="CV53" s="44">
        <v>31</v>
      </c>
      <c r="CW53" s="44">
        <v>32</v>
      </c>
      <c r="CX53" s="44">
        <v>33</v>
      </c>
      <c r="CY53" s="44">
        <v>34</v>
      </c>
      <c r="CZ53" s="45">
        <v>35</v>
      </c>
      <c r="DA53" s="45">
        <v>36</v>
      </c>
      <c r="DB53" s="45">
        <v>37</v>
      </c>
      <c r="DC53" s="45">
        <v>38</v>
      </c>
      <c r="DD53" s="45">
        <v>39</v>
      </c>
      <c r="DE53" s="45">
        <v>40</v>
      </c>
      <c r="DF53" s="22"/>
    </row>
    <row r="54" spans="7:110" ht="20.25" customHeight="1" thickBot="1" x14ac:dyDescent="0.3">
      <c r="G54" s="65" t="s">
        <v>67</v>
      </c>
      <c r="H54" s="66" t="str">
        <f ca="1">IF(Z29=1,G29,IF(Z31=1,G31,IF(Z33=1,G33,IF(Z35=1,G35,""))))</f>
        <v>Lipanská "A"</v>
      </c>
      <c r="BN54" s="55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7"/>
    </row>
    <row r="55" spans="7:110" ht="20.25" customHeight="1" thickTop="1" x14ac:dyDescent="0.25">
      <c r="G55" s="65" t="s">
        <v>68</v>
      </c>
      <c r="H55" s="66" t="str">
        <f ca="1">IF(Z29=2,G29,IF(Z31=2,G31,IF(Z33=2,G33,IF(Z35=2,G35,""))))</f>
        <v>Ovčárecká "A"</v>
      </c>
      <c r="BN55" s="7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9"/>
    </row>
    <row r="56" spans="7:110" ht="20.25" customHeight="1" x14ac:dyDescent="0.25">
      <c r="G56" s="65" t="s">
        <v>69</v>
      </c>
      <c r="H56" s="66" t="str">
        <f ca="1">IF(Z41=1,G41,IF(Z43=1,G43,IF(Z45=1,G45,IF(Z47=1,G47,""))))</f>
        <v>Prok.Velikého "B"</v>
      </c>
      <c r="BE56" s="6" t="str">
        <f>AG14</f>
        <v>7. KOLO</v>
      </c>
      <c r="BF56" s="6">
        <f>AH14</f>
        <v>0.40416666666666684</v>
      </c>
      <c r="BG56" s="6">
        <f>AI14</f>
        <v>13</v>
      </c>
      <c r="BH56" s="6" t="str">
        <f t="shared" ref="BH56:BL57" si="6">AJ14</f>
        <v>HŘIŠTĚ</v>
      </c>
      <c r="BI56" s="6" t="str">
        <f t="shared" si="6"/>
        <v>skupina</v>
      </c>
      <c r="BJ56" s="6">
        <f t="shared" si="6"/>
        <v>9</v>
      </c>
      <c r="BK56" s="6" t="str">
        <f t="shared" si="6"/>
        <v>:</v>
      </c>
      <c r="BL56" s="6">
        <f t="shared" si="6"/>
        <v>11</v>
      </c>
      <c r="BN56" s="19"/>
      <c r="BO56" s="325" t="str">
        <f>BE56</f>
        <v>7. KOLO</v>
      </c>
      <c r="BP56" s="325"/>
      <c r="BQ56" s="325"/>
      <c r="BR56" s="325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326">
        <f>BG56</f>
        <v>13</v>
      </c>
      <c r="CD56" s="326"/>
      <c r="CE56" s="327" t="s">
        <v>11</v>
      </c>
      <c r="CF56" s="327"/>
      <c r="CG56" s="327"/>
      <c r="CH56" s="327"/>
      <c r="CI56" s="315" t="s">
        <v>12</v>
      </c>
      <c r="CJ56" s="316">
        <f>BF56</f>
        <v>0.40416666666666684</v>
      </c>
      <c r="CK56" s="316"/>
      <c r="CL56" s="317" t="s">
        <v>9</v>
      </c>
      <c r="CM56" s="317"/>
      <c r="CN56" s="318" t="str">
        <f>BI57</f>
        <v>C</v>
      </c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1"/>
      <c r="DA56" s="319" t="s">
        <v>13</v>
      </c>
      <c r="DB56" s="319"/>
      <c r="DC56" s="319"/>
      <c r="DD56" s="320">
        <f>BH57</f>
        <v>1</v>
      </c>
      <c r="DE56" s="320"/>
      <c r="DF56" s="22"/>
    </row>
    <row r="57" spans="7:110" ht="20.25" customHeight="1" x14ac:dyDescent="0.25">
      <c r="G57" s="65" t="s">
        <v>70</v>
      </c>
      <c r="H57" s="66" t="str">
        <f ca="1">IF(Z41=2,G41,IF(Z43=2,G43,IF(Z45=2,G45,IF(Z47=2,G47,""))))</f>
        <v>Mnichovická "A"</v>
      </c>
      <c r="BH57" s="6">
        <f t="shared" si="6"/>
        <v>1</v>
      </c>
      <c r="BI57" s="6" t="str">
        <f t="shared" si="6"/>
        <v>C</v>
      </c>
      <c r="BJ57" s="6" t="str">
        <f t="shared" ca="1" si="6"/>
        <v>Lipanská "A"</v>
      </c>
      <c r="BK57" s="6">
        <f t="shared" si="6"/>
        <v>0</v>
      </c>
      <c r="BL57" s="6" t="str">
        <f t="shared" ca="1" si="6"/>
        <v>Kmochova "B"</v>
      </c>
      <c r="BN57" s="19"/>
      <c r="BO57" s="325"/>
      <c r="BP57" s="325"/>
      <c r="BQ57" s="325"/>
      <c r="BR57" s="325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326"/>
      <c r="CD57" s="326"/>
      <c r="CE57" s="327"/>
      <c r="CF57" s="327"/>
      <c r="CG57" s="327"/>
      <c r="CH57" s="327"/>
      <c r="CI57" s="315"/>
      <c r="CJ57" s="316"/>
      <c r="CK57" s="316"/>
      <c r="CL57" s="317"/>
      <c r="CM57" s="317"/>
      <c r="CN57" s="318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1"/>
      <c r="DA57" s="319"/>
      <c r="DB57" s="319"/>
      <c r="DC57" s="319"/>
      <c r="DD57" s="320"/>
      <c r="DE57" s="320"/>
      <c r="DF57" s="22"/>
    </row>
    <row r="58" spans="7:110" ht="20.25" customHeight="1" x14ac:dyDescent="0.25">
      <c r="BN58" s="19"/>
      <c r="BO58" s="33"/>
      <c r="BP58" s="33"/>
      <c r="BQ58" s="33"/>
      <c r="BR58" s="33"/>
      <c r="BS58" s="334" t="s">
        <v>16</v>
      </c>
      <c r="BT58" s="334"/>
      <c r="BU58" s="34">
        <f>BJ56</f>
        <v>9</v>
      </c>
      <c r="BV58" s="35" t="s">
        <v>17</v>
      </c>
      <c r="BW58" s="335" t="str">
        <f ca="1">LOOKUP(BU58,$A$5:$A$20,$B$5:$B$19)</f>
        <v>Lipanská "A"</v>
      </c>
      <c r="BX58" s="335"/>
      <c r="BY58" s="335"/>
      <c r="BZ58" s="335"/>
      <c r="CA58" s="335"/>
      <c r="CB58" s="335"/>
      <c r="CC58" s="335"/>
      <c r="CD58" s="335"/>
      <c r="CE58" s="335"/>
      <c r="CF58" s="335"/>
      <c r="CG58" s="363"/>
      <c r="CH58" s="363"/>
      <c r="CI58" s="36"/>
      <c r="CJ58" s="36"/>
      <c r="CK58" s="36"/>
      <c r="CL58" s="36"/>
      <c r="CM58" s="36"/>
      <c r="CN58" s="33"/>
      <c r="CO58" s="334" t="s">
        <v>16</v>
      </c>
      <c r="CP58" s="334"/>
      <c r="CQ58" s="34">
        <f>BL56</f>
        <v>11</v>
      </c>
      <c r="CR58" s="35" t="s">
        <v>17</v>
      </c>
      <c r="CS58" s="335" t="str">
        <f ca="1">LOOKUP(CQ58,$A$5:$A$20,$B$5:$B$19)</f>
        <v>Kmochova "B"</v>
      </c>
      <c r="CT58" s="335"/>
      <c r="CU58" s="335"/>
      <c r="CV58" s="335"/>
      <c r="CW58" s="335"/>
      <c r="CX58" s="335"/>
      <c r="CY58" s="335"/>
      <c r="CZ58" s="335"/>
      <c r="DA58" s="335"/>
      <c r="DB58" s="335"/>
      <c r="DC58" s="335"/>
      <c r="DD58" s="335"/>
      <c r="DE58" s="335"/>
      <c r="DF58" s="22"/>
    </row>
    <row r="59" spans="7:110" ht="20.25" customHeight="1" x14ac:dyDescent="0.25">
      <c r="BN59" s="19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9"/>
      <c r="DA59" s="39"/>
      <c r="DB59" s="39"/>
      <c r="DC59" s="39"/>
      <c r="DD59" s="39"/>
      <c r="DE59" s="39"/>
      <c r="DF59" s="22"/>
    </row>
    <row r="60" spans="7:110" ht="20.25" customHeight="1" x14ac:dyDescent="0.25">
      <c r="BN60" s="19"/>
      <c r="BO60" s="41" t="s">
        <v>21</v>
      </c>
      <c r="BP60" s="42">
        <f>BU58</f>
        <v>9</v>
      </c>
      <c r="BQ60" s="43" t="s">
        <v>10</v>
      </c>
      <c r="BR60" s="44">
        <v>1</v>
      </c>
      <c r="BS60" s="44">
        <v>2</v>
      </c>
      <c r="BT60" s="44">
        <v>3</v>
      </c>
      <c r="BU60" s="44">
        <v>4</v>
      </c>
      <c r="BV60" s="44">
        <v>5</v>
      </c>
      <c r="BW60" s="44">
        <v>6</v>
      </c>
      <c r="BX60" s="44">
        <v>7</v>
      </c>
      <c r="BY60" s="44">
        <v>8</v>
      </c>
      <c r="BZ60" s="44">
        <v>9</v>
      </c>
      <c r="CA60" s="44">
        <v>10</v>
      </c>
      <c r="CB60" s="44">
        <v>11</v>
      </c>
      <c r="CC60" s="44">
        <v>12</v>
      </c>
      <c r="CD60" s="44">
        <v>13</v>
      </c>
      <c r="CE60" s="44">
        <v>14</v>
      </c>
      <c r="CF60" s="44">
        <v>15</v>
      </c>
      <c r="CG60" s="44">
        <v>16</v>
      </c>
      <c r="CH60" s="44">
        <v>17</v>
      </c>
      <c r="CI60" s="44">
        <v>18</v>
      </c>
      <c r="CJ60" s="44">
        <v>19</v>
      </c>
      <c r="CK60" s="44">
        <v>20</v>
      </c>
      <c r="CL60" s="44">
        <v>21</v>
      </c>
      <c r="CM60" s="44">
        <v>22</v>
      </c>
      <c r="CN60" s="44">
        <v>23</v>
      </c>
      <c r="CO60" s="44">
        <v>24</v>
      </c>
      <c r="CP60" s="44">
        <v>25</v>
      </c>
      <c r="CQ60" s="44">
        <v>26</v>
      </c>
      <c r="CR60" s="44">
        <v>27</v>
      </c>
      <c r="CS60" s="44">
        <v>28</v>
      </c>
      <c r="CT60" s="44">
        <v>29</v>
      </c>
      <c r="CU60" s="44">
        <v>30</v>
      </c>
      <c r="CV60" s="44">
        <v>31</v>
      </c>
      <c r="CW60" s="44">
        <v>32</v>
      </c>
      <c r="CX60" s="44">
        <v>33</v>
      </c>
      <c r="CY60" s="44">
        <v>34</v>
      </c>
      <c r="CZ60" s="45">
        <v>35</v>
      </c>
      <c r="DA60" s="45">
        <v>36</v>
      </c>
      <c r="DB60" s="45">
        <v>37</v>
      </c>
      <c r="DC60" s="45">
        <v>38</v>
      </c>
      <c r="DD60" s="45">
        <v>39</v>
      </c>
      <c r="DE60" s="45">
        <v>40</v>
      </c>
      <c r="DF60" s="22"/>
    </row>
    <row r="61" spans="7:110" ht="20.25" customHeight="1" x14ac:dyDescent="0.25">
      <c r="BN61" s="19"/>
      <c r="BO61" s="47"/>
      <c r="BP61" s="48"/>
      <c r="BQ61" s="49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1"/>
      <c r="DA61" s="51"/>
      <c r="DB61" s="51"/>
      <c r="DC61" s="51"/>
      <c r="DD61" s="51"/>
      <c r="DE61" s="51"/>
      <c r="DF61" s="22"/>
    </row>
    <row r="62" spans="7:110" ht="20.25" customHeight="1" x14ac:dyDescent="0.25">
      <c r="BN62" s="19"/>
      <c r="BO62" s="52" t="s">
        <v>21</v>
      </c>
      <c r="BP62" s="53">
        <f>CQ58</f>
        <v>11</v>
      </c>
      <c r="BQ62" s="54" t="s">
        <v>10</v>
      </c>
      <c r="BR62" s="44">
        <v>1</v>
      </c>
      <c r="BS62" s="44">
        <v>2</v>
      </c>
      <c r="BT62" s="44">
        <v>3</v>
      </c>
      <c r="BU62" s="44">
        <v>4</v>
      </c>
      <c r="BV62" s="44">
        <v>5</v>
      </c>
      <c r="BW62" s="44">
        <v>6</v>
      </c>
      <c r="BX62" s="44">
        <v>7</v>
      </c>
      <c r="BY62" s="44">
        <v>8</v>
      </c>
      <c r="BZ62" s="44">
        <v>9</v>
      </c>
      <c r="CA62" s="44">
        <v>10</v>
      </c>
      <c r="CB62" s="44">
        <v>11</v>
      </c>
      <c r="CC62" s="44">
        <v>12</v>
      </c>
      <c r="CD62" s="44">
        <v>13</v>
      </c>
      <c r="CE62" s="44">
        <v>14</v>
      </c>
      <c r="CF62" s="44">
        <v>15</v>
      </c>
      <c r="CG62" s="44">
        <v>16</v>
      </c>
      <c r="CH62" s="44">
        <v>17</v>
      </c>
      <c r="CI62" s="44">
        <v>18</v>
      </c>
      <c r="CJ62" s="44">
        <v>19</v>
      </c>
      <c r="CK62" s="44">
        <v>20</v>
      </c>
      <c r="CL62" s="44">
        <v>21</v>
      </c>
      <c r="CM62" s="44">
        <v>22</v>
      </c>
      <c r="CN62" s="44">
        <v>23</v>
      </c>
      <c r="CO62" s="44">
        <v>24</v>
      </c>
      <c r="CP62" s="44">
        <v>25</v>
      </c>
      <c r="CQ62" s="44">
        <v>26</v>
      </c>
      <c r="CR62" s="44">
        <v>27</v>
      </c>
      <c r="CS62" s="44">
        <v>28</v>
      </c>
      <c r="CT62" s="44">
        <v>29</v>
      </c>
      <c r="CU62" s="44">
        <v>30</v>
      </c>
      <c r="CV62" s="44">
        <v>31</v>
      </c>
      <c r="CW62" s="44">
        <v>32</v>
      </c>
      <c r="CX62" s="44">
        <v>33</v>
      </c>
      <c r="CY62" s="44">
        <v>34</v>
      </c>
      <c r="CZ62" s="45">
        <v>35</v>
      </c>
      <c r="DA62" s="45">
        <v>36</v>
      </c>
      <c r="DB62" s="45">
        <v>37</v>
      </c>
      <c r="DC62" s="45">
        <v>38</v>
      </c>
      <c r="DD62" s="45">
        <v>39</v>
      </c>
      <c r="DE62" s="45">
        <v>40</v>
      </c>
      <c r="DF62" s="22"/>
    </row>
    <row r="63" spans="7:110" ht="20.25" customHeight="1" thickBot="1" x14ac:dyDescent="0.3">
      <c r="BN63" s="55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7"/>
    </row>
    <row r="64" spans="7:110" ht="20.25" customHeight="1" thickTop="1" x14ac:dyDescent="0.25">
      <c r="BN64" s="7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9"/>
    </row>
    <row r="65" spans="57:110" ht="20.25" customHeight="1" x14ac:dyDescent="0.25">
      <c r="BE65" s="6" t="str">
        <f>AG16</f>
        <v>8. KOLO</v>
      </c>
      <c r="BF65" s="6">
        <f>AH16</f>
        <v>0.4125000000000002</v>
      </c>
      <c r="BG65" s="6">
        <f>AI16</f>
        <v>15</v>
      </c>
      <c r="BH65" s="6" t="str">
        <f t="shared" ref="BH65:BL66" si="7">AJ16</f>
        <v>HŘIŠTĚ</v>
      </c>
      <c r="BI65" s="6" t="str">
        <f t="shared" si="7"/>
        <v>skupina</v>
      </c>
      <c r="BJ65" s="6">
        <f t="shared" si="7"/>
        <v>13</v>
      </c>
      <c r="BK65" s="6" t="str">
        <f t="shared" si="7"/>
        <v>:</v>
      </c>
      <c r="BL65" s="6">
        <f t="shared" si="7"/>
        <v>15</v>
      </c>
      <c r="BN65" s="19"/>
      <c r="BO65" s="325" t="str">
        <f>BE65</f>
        <v>8. KOLO</v>
      </c>
      <c r="BP65" s="325"/>
      <c r="BQ65" s="325"/>
      <c r="BR65" s="325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326">
        <f>BG65</f>
        <v>15</v>
      </c>
      <c r="CD65" s="326"/>
      <c r="CE65" s="327" t="s">
        <v>11</v>
      </c>
      <c r="CF65" s="327"/>
      <c r="CG65" s="327"/>
      <c r="CH65" s="327"/>
      <c r="CI65" s="315" t="s">
        <v>12</v>
      </c>
      <c r="CJ65" s="316">
        <f>BF65</f>
        <v>0.4125000000000002</v>
      </c>
      <c r="CK65" s="316"/>
      <c r="CL65" s="317" t="s">
        <v>9</v>
      </c>
      <c r="CM65" s="317"/>
      <c r="CN65" s="318" t="str">
        <f>BI66</f>
        <v>D</v>
      </c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1"/>
      <c r="DA65" s="319" t="s">
        <v>13</v>
      </c>
      <c r="DB65" s="319"/>
      <c r="DC65" s="319"/>
      <c r="DD65" s="320">
        <f>BH66</f>
        <v>1</v>
      </c>
      <c r="DE65" s="320"/>
      <c r="DF65" s="22"/>
    </row>
    <row r="66" spans="57:110" ht="20.25" customHeight="1" x14ac:dyDescent="0.25">
      <c r="BH66" s="6">
        <f t="shared" si="7"/>
        <v>1</v>
      </c>
      <c r="BI66" s="6" t="str">
        <f t="shared" si="7"/>
        <v>D</v>
      </c>
      <c r="BJ66" s="6" t="str">
        <f t="shared" ca="1" si="7"/>
        <v>Masarykova "A"</v>
      </c>
      <c r="BK66" s="6">
        <f t="shared" si="7"/>
        <v>0</v>
      </c>
      <c r="BL66" s="6" t="str">
        <f t="shared" ca="1" si="7"/>
        <v>Lipanská "B"</v>
      </c>
      <c r="BN66" s="19"/>
      <c r="BO66" s="325"/>
      <c r="BP66" s="325"/>
      <c r="BQ66" s="325"/>
      <c r="BR66" s="325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326"/>
      <c r="CD66" s="326"/>
      <c r="CE66" s="327"/>
      <c r="CF66" s="327"/>
      <c r="CG66" s="327"/>
      <c r="CH66" s="327"/>
      <c r="CI66" s="315"/>
      <c r="CJ66" s="316"/>
      <c r="CK66" s="316"/>
      <c r="CL66" s="317"/>
      <c r="CM66" s="317"/>
      <c r="CN66" s="318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1"/>
      <c r="DA66" s="319"/>
      <c r="DB66" s="319"/>
      <c r="DC66" s="319"/>
      <c r="DD66" s="320"/>
      <c r="DE66" s="320"/>
      <c r="DF66" s="22"/>
    </row>
    <row r="67" spans="57:110" ht="20.25" customHeight="1" x14ac:dyDescent="0.25">
      <c r="BN67" s="19"/>
      <c r="BO67" s="33"/>
      <c r="BP67" s="33"/>
      <c r="BQ67" s="33"/>
      <c r="BR67" s="33"/>
      <c r="BS67" s="334" t="s">
        <v>16</v>
      </c>
      <c r="BT67" s="334"/>
      <c r="BU67" s="34">
        <f>BJ65</f>
        <v>13</v>
      </c>
      <c r="BV67" s="35" t="s">
        <v>17</v>
      </c>
      <c r="BW67" s="335" t="str">
        <f ca="1">LOOKUP(BU67,$A$5:$A$20,$B$5:$B$19)</f>
        <v>Masarykova "A"</v>
      </c>
      <c r="BX67" s="335"/>
      <c r="BY67" s="335"/>
      <c r="BZ67" s="335"/>
      <c r="CA67" s="335"/>
      <c r="CB67" s="335"/>
      <c r="CC67" s="335"/>
      <c r="CD67" s="335"/>
      <c r="CE67" s="335"/>
      <c r="CF67" s="335"/>
      <c r="CG67" s="363"/>
      <c r="CH67" s="363"/>
      <c r="CI67" s="36"/>
      <c r="CJ67" s="36"/>
      <c r="CK67" s="36"/>
      <c r="CL67" s="36"/>
      <c r="CM67" s="36"/>
      <c r="CN67" s="33"/>
      <c r="CO67" s="334" t="s">
        <v>16</v>
      </c>
      <c r="CP67" s="334"/>
      <c r="CQ67" s="34">
        <f>BL65</f>
        <v>15</v>
      </c>
      <c r="CR67" s="35" t="s">
        <v>17</v>
      </c>
      <c r="CS67" s="335" t="str">
        <f ca="1">LOOKUP(CQ67,$A$5:$A$20,$B$5:$B$19)</f>
        <v>Lipanská "B"</v>
      </c>
      <c r="CT67" s="335"/>
      <c r="CU67" s="335"/>
      <c r="CV67" s="335"/>
      <c r="CW67" s="335"/>
      <c r="CX67" s="335"/>
      <c r="CY67" s="335"/>
      <c r="CZ67" s="335"/>
      <c r="DA67" s="335"/>
      <c r="DB67" s="335"/>
      <c r="DC67" s="335"/>
      <c r="DD67" s="335"/>
      <c r="DE67" s="335"/>
      <c r="DF67" s="22"/>
    </row>
    <row r="68" spans="57:110" ht="20.25" customHeight="1" x14ac:dyDescent="0.25">
      <c r="BN68" s="19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9"/>
      <c r="DA68" s="39"/>
      <c r="DB68" s="39"/>
      <c r="DC68" s="39"/>
      <c r="DD68" s="39"/>
      <c r="DE68" s="39"/>
      <c r="DF68" s="22"/>
    </row>
    <row r="69" spans="57:110" ht="20.25" customHeight="1" x14ac:dyDescent="0.25">
      <c r="BN69" s="19"/>
      <c r="BO69" s="41" t="s">
        <v>21</v>
      </c>
      <c r="BP69" s="42">
        <f>BU67</f>
        <v>13</v>
      </c>
      <c r="BQ69" s="43" t="s">
        <v>10</v>
      </c>
      <c r="BR69" s="44">
        <v>1</v>
      </c>
      <c r="BS69" s="44">
        <v>2</v>
      </c>
      <c r="BT69" s="44">
        <v>3</v>
      </c>
      <c r="BU69" s="44">
        <v>4</v>
      </c>
      <c r="BV69" s="44">
        <v>5</v>
      </c>
      <c r="BW69" s="44">
        <v>6</v>
      </c>
      <c r="BX69" s="44">
        <v>7</v>
      </c>
      <c r="BY69" s="44">
        <v>8</v>
      </c>
      <c r="BZ69" s="44">
        <v>9</v>
      </c>
      <c r="CA69" s="44">
        <v>10</v>
      </c>
      <c r="CB69" s="44">
        <v>11</v>
      </c>
      <c r="CC69" s="44">
        <v>12</v>
      </c>
      <c r="CD69" s="44">
        <v>13</v>
      </c>
      <c r="CE69" s="44">
        <v>14</v>
      </c>
      <c r="CF69" s="44">
        <v>15</v>
      </c>
      <c r="CG69" s="44">
        <v>16</v>
      </c>
      <c r="CH69" s="44">
        <v>17</v>
      </c>
      <c r="CI69" s="44">
        <v>18</v>
      </c>
      <c r="CJ69" s="44">
        <v>19</v>
      </c>
      <c r="CK69" s="44">
        <v>20</v>
      </c>
      <c r="CL69" s="44">
        <v>21</v>
      </c>
      <c r="CM69" s="44">
        <v>22</v>
      </c>
      <c r="CN69" s="44">
        <v>23</v>
      </c>
      <c r="CO69" s="44">
        <v>24</v>
      </c>
      <c r="CP69" s="44">
        <v>25</v>
      </c>
      <c r="CQ69" s="44">
        <v>26</v>
      </c>
      <c r="CR69" s="44">
        <v>27</v>
      </c>
      <c r="CS69" s="44">
        <v>28</v>
      </c>
      <c r="CT69" s="44">
        <v>29</v>
      </c>
      <c r="CU69" s="44">
        <v>30</v>
      </c>
      <c r="CV69" s="44">
        <v>31</v>
      </c>
      <c r="CW69" s="44">
        <v>32</v>
      </c>
      <c r="CX69" s="44">
        <v>33</v>
      </c>
      <c r="CY69" s="44">
        <v>34</v>
      </c>
      <c r="CZ69" s="45">
        <v>35</v>
      </c>
      <c r="DA69" s="45">
        <v>36</v>
      </c>
      <c r="DB69" s="45">
        <v>37</v>
      </c>
      <c r="DC69" s="45">
        <v>38</v>
      </c>
      <c r="DD69" s="45">
        <v>39</v>
      </c>
      <c r="DE69" s="45">
        <v>40</v>
      </c>
      <c r="DF69" s="22"/>
    </row>
    <row r="70" spans="57:110" ht="20.25" customHeight="1" x14ac:dyDescent="0.25">
      <c r="BN70" s="19"/>
      <c r="BO70" s="47"/>
      <c r="BP70" s="48"/>
      <c r="BQ70" s="49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1"/>
      <c r="DA70" s="51"/>
      <c r="DB70" s="51"/>
      <c r="DC70" s="51"/>
      <c r="DD70" s="51"/>
      <c r="DE70" s="51"/>
      <c r="DF70" s="22"/>
    </row>
    <row r="71" spans="57:110" ht="20.25" customHeight="1" x14ac:dyDescent="0.25">
      <c r="BN71" s="19"/>
      <c r="BO71" s="52" t="s">
        <v>21</v>
      </c>
      <c r="BP71" s="53">
        <f>CQ67</f>
        <v>15</v>
      </c>
      <c r="BQ71" s="54" t="s">
        <v>10</v>
      </c>
      <c r="BR71" s="44">
        <v>1</v>
      </c>
      <c r="BS71" s="44">
        <v>2</v>
      </c>
      <c r="BT71" s="44">
        <v>3</v>
      </c>
      <c r="BU71" s="44">
        <v>4</v>
      </c>
      <c r="BV71" s="44">
        <v>5</v>
      </c>
      <c r="BW71" s="44">
        <v>6</v>
      </c>
      <c r="BX71" s="44">
        <v>7</v>
      </c>
      <c r="BY71" s="44">
        <v>8</v>
      </c>
      <c r="BZ71" s="44">
        <v>9</v>
      </c>
      <c r="CA71" s="44">
        <v>10</v>
      </c>
      <c r="CB71" s="44">
        <v>11</v>
      </c>
      <c r="CC71" s="44">
        <v>12</v>
      </c>
      <c r="CD71" s="44">
        <v>13</v>
      </c>
      <c r="CE71" s="44">
        <v>14</v>
      </c>
      <c r="CF71" s="44">
        <v>15</v>
      </c>
      <c r="CG71" s="44">
        <v>16</v>
      </c>
      <c r="CH71" s="44">
        <v>17</v>
      </c>
      <c r="CI71" s="44">
        <v>18</v>
      </c>
      <c r="CJ71" s="44">
        <v>19</v>
      </c>
      <c r="CK71" s="44">
        <v>20</v>
      </c>
      <c r="CL71" s="44">
        <v>21</v>
      </c>
      <c r="CM71" s="44">
        <v>22</v>
      </c>
      <c r="CN71" s="44">
        <v>23</v>
      </c>
      <c r="CO71" s="44">
        <v>24</v>
      </c>
      <c r="CP71" s="44">
        <v>25</v>
      </c>
      <c r="CQ71" s="44">
        <v>26</v>
      </c>
      <c r="CR71" s="44">
        <v>27</v>
      </c>
      <c r="CS71" s="44">
        <v>28</v>
      </c>
      <c r="CT71" s="44">
        <v>29</v>
      </c>
      <c r="CU71" s="44">
        <v>30</v>
      </c>
      <c r="CV71" s="44">
        <v>31</v>
      </c>
      <c r="CW71" s="44">
        <v>32</v>
      </c>
      <c r="CX71" s="44">
        <v>33</v>
      </c>
      <c r="CY71" s="44">
        <v>34</v>
      </c>
      <c r="CZ71" s="45">
        <v>35</v>
      </c>
      <c r="DA71" s="45">
        <v>36</v>
      </c>
      <c r="DB71" s="45">
        <v>37</v>
      </c>
      <c r="DC71" s="45">
        <v>38</v>
      </c>
      <c r="DD71" s="45">
        <v>39</v>
      </c>
      <c r="DE71" s="45">
        <v>40</v>
      </c>
      <c r="DF71" s="22"/>
    </row>
    <row r="72" spans="57:110" ht="20.25" customHeight="1" thickBot="1" x14ac:dyDescent="0.3">
      <c r="BN72" s="55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7"/>
    </row>
    <row r="73" spans="57:110" ht="20.25" customHeight="1" thickTop="1" x14ac:dyDescent="0.25">
      <c r="BN73" s="7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9"/>
    </row>
    <row r="74" spans="57:110" ht="20.25" customHeight="1" x14ac:dyDescent="0.25">
      <c r="BE74" s="6" t="str">
        <f>AG18</f>
        <v>9. KOLO</v>
      </c>
      <c r="BF74" s="6">
        <f>AH18</f>
        <v>0.42083333333333356</v>
      </c>
      <c r="BG74" s="6">
        <f>AI18</f>
        <v>17</v>
      </c>
      <c r="BH74" s="6" t="str">
        <f t="shared" ref="BH74:BL75" si="8">AJ18</f>
        <v>HŘIŠTĚ</v>
      </c>
      <c r="BI74" s="6" t="str">
        <f t="shared" si="8"/>
        <v>skupina</v>
      </c>
      <c r="BJ74" s="6">
        <f t="shared" si="8"/>
        <v>1</v>
      </c>
      <c r="BK74" s="6" t="str">
        <f t="shared" si="8"/>
        <v>:</v>
      </c>
      <c r="BL74" s="6">
        <f t="shared" si="8"/>
        <v>2</v>
      </c>
      <c r="BN74" s="19"/>
      <c r="BO74" s="325" t="str">
        <f>BE74</f>
        <v>9. KOLO</v>
      </c>
      <c r="BP74" s="325"/>
      <c r="BQ74" s="325"/>
      <c r="BR74" s="325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326">
        <f>BG74</f>
        <v>17</v>
      </c>
      <c r="CD74" s="326"/>
      <c r="CE74" s="327" t="s">
        <v>11</v>
      </c>
      <c r="CF74" s="327"/>
      <c r="CG74" s="327"/>
      <c r="CH74" s="327"/>
      <c r="CI74" s="315" t="s">
        <v>12</v>
      </c>
      <c r="CJ74" s="316">
        <f>BF74</f>
        <v>0.42083333333333356</v>
      </c>
      <c r="CK74" s="316"/>
      <c r="CL74" s="317" t="s">
        <v>9</v>
      </c>
      <c r="CM74" s="317"/>
      <c r="CN74" s="318" t="str">
        <f>BI75</f>
        <v>A</v>
      </c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1"/>
      <c r="DA74" s="319" t="s">
        <v>13</v>
      </c>
      <c r="DB74" s="319"/>
      <c r="DC74" s="319"/>
      <c r="DD74" s="320">
        <f>BH75</f>
        <v>1</v>
      </c>
      <c r="DE74" s="320"/>
      <c r="DF74" s="22"/>
    </row>
    <row r="75" spans="57:110" ht="20.25" customHeight="1" x14ac:dyDescent="0.25">
      <c r="BH75" s="6">
        <f t="shared" si="8"/>
        <v>1</v>
      </c>
      <c r="BI75" s="6" t="str">
        <f t="shared" si="8"/>
        <v>A</v>
      </c>
      <c r="BJ75" s="6" t="str">
        <f t="shared" ca="1" si="8"/>
        <v>Bezručova "A"</v>
      </c>
      <c r="BK75" s="6">
        <f t="shared" si="8"/>
        <v>0</v>
      </c>
      <c r="BL75" s="6" t="str">
        <f t="shared" ca="1" si="8"/>
        <v>Velim "A"</v>
      </c>
      <c r="BN75" s="19"/>
      <c r="BO75" s="325"/>
      <c r="BP75" s="325"/>
      <c r="BQ75" s="325"/>
      <c r="BR75" s="325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326"/>
      <c r="CD75" s="326"/>
      <c r="CE75" s="327"/>
      <c r="CF75" s="327"/>
      <c r="CG75" s="327"/>
      <c r="CH75" s="327"/>
      <c r="CI75" s="315"/>
      <c r="CJ75" s="316"/>
      <c r="CK75" s="316"/>
      <c r="CL75" s="317"/>
      <c r="CM75" s="317"/>
      <c r="CN75" s="318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1"/>
      <c r="DA75" s="319"/>
      <c r="DB75" s="319"/>
      <c r="DC75" s="319"/>
      <c r="DD75" s="320"/>
      <c r="DE75" s="320"/>
      <c r="DF75" s="22"/>
    </row>
    <row r="76" spans="57:110" ht="20.25" customHeight="1" x14ac:dyDescent="0.25">
      <c r="BN76" s="19"/>
      <c r="BO76" s="33"/>
      <c r="BP76" s="33"/>
      <c r="BQ76" s="33"/>
      <c r="BR76" s="33"/>
      <c r="BS76" s="334" t="s">
        <v>16</v>
      </c>
      <c r="BT76" s="334"/>
      <c r="BU76" s="34">
        <f>BJ74</f>
        <v>1</v>
      </c>
      <c r="BV76" s="35" t="s">
        <v>17</v>
      </c>
      <c r="BW76" s="335" t="str">
        <f ca="1">LOOKUP(BU76,$A$5:$A$20,$B$5:$B$19)</f>
        <v>Bezručova "A"</v>
      </c>
      <c r="BX76" s="335"/>
      <c r="BY76" s="335"/>
      <c r="BZ76" s="335"/>
      <c r="CA76" s="335"/>
      <c r="CB76" s="335"/>
      <c r="CC76" s="335"/>
      <c r="CD76" s="335"/>
      <c r="CE76" s="335"/>
      <c r="CF76" s="335"/>
      <c r="CG76" s="363"/>
      <c r="CH76" s="363"/>
      <c r="CI76" s="36"/>
      <c r="CJ76" s="36"/>
      <c r="CK76" s="36"/>
      <c r="CL76" s="36"/>
      <c r="CM76" s="36"/>
      <c r="CN76" s="33"/>
      <c r="CO76" s="334" t="s">
        <v>16</v>
      </c>
      <c r="CP76" s="334"/>
      <c r="CQ76" s="34">
        <f>BL74</f>
        <v>2</v>
      </c>
      <c r="CR76" s="35" t="s">
        <v>17</v>
      </c>
      <c r="CS76" s="335" t="str">
        <f ca="1">LOOKUP(CQ76,$A$5:$A$20,$B$5:$B$19)</f>
        <v>Velim "A"</v>
      </c>
      <c r="CT76" s="335"/>
      <c r="CU76" s="335"/>
      <c r="CV76" s="335"/>
      <c r="CW76" s="335"/>
      <c r="CX76" s="335"/>
      <c r="CY76" s="335"/>
      <c r="CZ76" s="335"/>
      <c r="DA76" s="335"/>
      <c r="DB76" s="335"/>
      <c r="DC76" s="335"/>
      <c r="DD76" s="335"/>
      <c r="DE76" s="335"/>
      <c r="DF76" s="22"/>
    </row>
    <row r="77" spans="57:110" ht="20.25" customHeight="1" x14ac:dyDescent="0.25">
      <c r="BN77" s="19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9"/>
      <c r="DA77" s="39"/>
      <c r="DB77" s="39"/>
      <c r="DC77" s="39"/>
      <c r="DD77" s="39"/>
      <c r="DE77" s="39"/>
      <c r="DF77" s="22"/>
    </row>
    <row r="78" spans="57:110" ht="20.25" customHeight="1" x14ac:dyDescent="0.25">
      <c r="BN78" s="19"/>
      <c r="BO78" s="41" t="s">
        <v>21</v>
      </c>
      <c r="BP78" s="42">
        <f>BU76</f>
        <v>1</v>
      </c>
      <c r="BQ78" s="43" t="s">
        <v>10</v>
      </c>
      <c r="BR78" s="44">
        <v>1</v>
      </c>
      <c r="BS78" s="44">
        <v>2</v>
      </c>
      <c r="BT78" s="44">
        <v>3</v>
      </c>
      <c r="BU78" s="44">
        <v>4</v>
      </c>
      <c r="BV78" s="44">
        <v>5</v>
      </c>
      <c r="BW78" s="44">
        <v>6</v>
      </c>
      <c r="BX78" s="44">
        <v>7</v>
      </c>
      <c r="BY78" s="44">
        <v>8</v>
      </c>
      <c r="BZ78" s="44">
        <v>9</v>
      </c>
      <c r="CA78" s="44">
        <v>10</v>
      </c>
      <c r="CB78" s="44">
        <v>11</v>
      </c>
      <c r="CC78" s="44">
        <v>12</v>
      </c>
      <c r="CD78" s="44">
        <v>13</v>
      </c>
      <c r="CE78" s="44">
        <v>14</v>
      </c>
      <c r="CF78" s="44">
        <v>15</v>
      </c>
      <c r="CG78" s="44">
        <v>16</v>
      </c>
      <c r="CH78" s="44">
        <v>17</v>
      </c>
      <c r="CI78" s="44">
        <v>18</v>
      </c>
      <c r="CJ78" s="44">
        <v>19</v>
      </c>
      <c r="CK78" s="44">
        <v>20</v>
      </c>
      <c r="CL78" s="44">
        <v>21</v>
      </c>
      <c r="CM78" s="44">
        <v>22</v>
      </c>
      <c r="CN78" s="44">
        <v>23</v>
      </c>
      <c r="CO78" s="44">
        <v>24</v>
      </c>
      <c r="CP78" s="44">
        <v>25</v>
      </c>
      <c r="CQ78" s="44">
        <v>26</v>
      </c>
      <c r="CR78" s="44">
        <v>27</v>
      </c>
      <c r="CS78" s="44">
        <v>28</v>
      </c>
      <c r="CT78" s="44">
        <v>29</v>
      </c>
      <c r="CU78" s="44">
        <v>30</v>
      </c>
      <c r="CV78" s="44">
        <v>31</v>
      </c>
      <c r="CW78" s="44">
        <v>32</v>
      </c>
      <c r="CX78" s="44">
        <v>33</v>
      </c>
      <c r="CY78" s="44">
        <v>34</v>
      </c>
      <c r="CZ78" s="45">
        <v>35</v>
      </c>
      <c r="DA78" s="45">
        <v>36</v>
      </c>
      <c r="DB78" s="45">
        <v>37</v>
      </c>
      <c r="DC78" s="45">
        <v>38</v>
      </c>
      <c r="DD78" s="45">
        <v>39</v>
      </c>
      <c r="DE78" s="45">
        <v>40</v>
      </c>
      <c r="DF78" s="22"/>
    </row>
    <row r="79" spans="57:110" ht="20.25" customHeight="1" x14ac:dyDescent="0.25">
      <c r="BN79" s="19"/>
      <c r="BO79" s="47"/>
      <c r="BP79" s="48"/>
      <c r="BQ79" s="49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1"/>
      <c r="DA79" s="51"/>
      <c r="DB79" s="51"/>
      <c r="DC79" s="51"/>
      <c r="DD79" s="51"/>
      <c r="DE79" s="51"/>
      <c r="DF79" s="22"/>
    </row>
    <row r="80" spans="57:110" ht="20.25" customHeight="1" x14ac:dyDescent="0.25">
      <c r="BN80" s="19"/>
      <c r="BO80" s="52" t="s">
        <v>21</v>
      </c>
      <c r="BP80" s="53">
        <f>CQ76</f>
        <v>2</v>
      </c>
      <c r="BQ80" s="54" t="s">
        <v>10</v>
      </c>
      <c r="BR80" s="44">
        <v>1</v>
      </c>
      <c r="BS80" s="44">
        <v>2</v>
      </c>
      <c r="BT80" s="44">
        <v>3</v>
      </c>
      <c r="BU80" s="44">
        <v>4</v>
      </c>
      <c r="BV80" s="44">
        <v>5</v>
      </c>
      <c r="BW80" s="44">
        <v>6</v>
      </c>
      <c r="BX80" s="44">
        <v>7</v>
      </c>
      <c r="BY80" s="44">
        <v>8</v>
      </c>
      <c r="BZ80" s="44">
        <v>9</v>
      </c>
      <c r="CA80" s="44">
        <v>10</v>
      </c>
      <c r="CB80" s="44">
        <v>11</v>
      </c>
      <c r="CC80" s="44">
        <v>12</v>
      </c>
      <c r="CD80" s="44">
        <v>13</v>
      </c>
      <c r="CE80" s="44">
        <v>14</v>
      </c>
      <c r="CF80" s="44">
        <v>15</v>
      </c>
      <c r="CG80" s="44">
        <v>16</v>
      </c>
      <c r="CH80" s="44">
        <v>17</v>
      </c>
      <c r="CI80" s="44">
        <v>18</v>
      </c>
      <c r="CJ80" s="44">
        <v>19</v>
      </c>
      <c r="CK80" s="44">
        <v>20</v>
      </c>
      <c r="CL80" s="44">
        <v>21</v>
      </c>
      <c r="CM80" s="44">
        <v>22</v>
      </c>
      <c r="CN80" s="44">
        <v>23</v>
      </c>
      <c r="CO80" s="44">
        <v>24</v>
      </c>
      <c r="CP80" s="44">
        <v>25</v>
      </c>
      <c r="CQ80" s="44">
        <v>26</v>
      </c>
      <c r="CR80" s="44">
        <v>27</v>
      </c>
      <c r="CS80" s="44">
        <v>28</v>
      </c>
      <c r="CT80" s="44">
        <v>29</v>
      </c>
      <c r="CU80" s="44">
        <v>30</v>
      </c>
      <c r="CV80" s="44">
        <v>31</v>
      </c>
      <c r="CW80" s="44">
        <v>32</v>
      </c>
      <c r="CX80" s="44">
        <v>33</v>
      </c>
      <c r="CY80" s="44">
        <v>34</v>
      </c>
      <c r="CZ80" s="45">
        <v>35</v>
      </c>
      <c r="DA80" s="45">
        <v>36</v>
      </c>
      <c r="DB80" s="45">
        <v>37</v>
      </c>
      <c r="DC80" s="45">
        <v>38</v>
      </c>
      <c r="DD80" s="45">
        <v>39</v>
      </c>
      <c r="DE80" s="45">
        <v>40</v>
      </c>
      <c r="DF80" s="22"/>
    </row>
    <row r="81" spans="57:110" ht="20.25" customHeight="1" thickBot="1" x14ac:dyDescent="0.3">
      <c r="BN81" s="55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7"/>
    </row>
    <row r="82" spans="57:110" ht="20.25" customHeight="1" thickTop="1" x14ac:dyDescent="0.25">
      <c r="BN82" s="7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9"/>
    </row>
    <row r="83" spans="57:110" ht="20.25" customHeight="1" x14ac:dyDescent="0.25">
      <c r="BE83" s="6" t="str">
        <f>AG20</f>
        <v>10. KOLO</v>
      </c>
      <c r="BF83" s="6">
        <f>AH20</f>
        <v>0.42916666666666692</v>
      </c>
      <c r="BG83" s="6">
        <f>AI20</f>
        <v>19</v>
      </c>
      <c r="BH83" s="6" t="str">
        <f t="shared" ref="BH83:BL84" si="9">AJ20</f>
        <v>HŘIŠTĚ</v>
      </c>
      <c r="BI83" s="6" t="str">
        <f t="shared" si="9"/>
        <v>skupina</v>
      </c>
      <c r="BJ83" s="6">
        <f t="shared" si="9"/>
        <v>5</v>
      </c>
      <c r="BK83" s="6" t="str">
        <f t="shared" si="9"/>
        <v>:</v>
      </c>
      <c r="BL83" s="6">
        <f t="shared" si="9"/>
        <v>6</v>
      </c>
      <c r="BN83" s="19"/>
      <c r="BO83" s="325" t="str">
        <f>BE83</f>
        <v>10. KOLO</v>
      </c>
      <c r="BP83" s="325"/>
      <c r="BQ83" s="325"/>
      <c r="BR83" s="325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326">
        <f>BG83</f>
        <v>19</v>
      </c>
      <c r="CD83" s="326"/>
      <c r="CE83" s="327" t="s">
        <v>11</v>
      </c>
      <c r="CF83" s="327"/>
      <c r="CG83" s="327"/>
      <c r="CH83" s="327"/>
      <c r="CI83" s="315" t="s">
        <v>12</v>
      </c>
      <c r="CJ83" s="316">
        <f>BF83</f>
        <v>0.42916666666666692</v>
      </c>
      <c r="CK83" s="316"/>
      <c r="CL83" s="317" t="s">
        <v>9</v>
      </c>
      <c r="CM83" s="317"/>
      <c r="CN83" s="318" t="str">
        <f>BI84</f>
        <v>A</v>
      </c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1"/>
      <c r="DA83" s="319" t="s">
        <v>13</v>
      </c>
      <c r="DB83" s="319"/>
      <c r="DC83" s="319"/>
      <c r="DD83" s="320">
        <f>BH84</f>
        <v>1</v>
      </c>
      <c r="DE83" s="320"/>
      <c r="DF83" s="22"/>
    </row>
    <row r="84" spans="57:110" ht="20.25" customHeight="1" x14ac:dyDescent="0.25">
      <c r="BH84" s="6">
        <f t="shared" si="9"/>
        <v>1</v>
      </c>
      <c r="BI84" s="6" t="str">
        <f t="shared" si="9"/>
        <v>A</v>
      </c>
      <c r="BJ84" s="6" t="str">
        <f t="shared" ca="1" si="9"/>
        <v>Kmochova "A"</v>
      </c>
      <c r="BK84" s="6">
        <f t="shared" si="9"/>
        <v>0</v>
      </c>
      <c r="BL84" s="6" t="str">
        <f t="shared" ca="1" si="9"/>
        <v>Prok.Velikého "A"</v>
      </c>
      <c r="BN84" s="19"/>
      <c r="BO84" s="325"/>
      <c r="BP84" s="325"/>
      <c r="BQ84" s="325"/>
      <c r="BR84" s="325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326"/>
      <c r="CD84" s="326"/>
      <c r="CE84" s="327"/>
      <c r="CF84" s="327"/>
      <c r="CG84" s="327"/>
      <c r="CH84" s="327"/>
      <c r="CI84" s="315"/>
      <c r="CJ84" s="316"/>
      <c r="CK84" s="316"/>
      <c r="CL84" s="317"/>
      <c r="CM84" s="317"/>
      <c r="CN84" s="318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1"/>
      <c r="DA84" s="319"/>
      <c r="DB84" s="319"/>
      <c r="DC84" s="319"/>
      <c r="DD84" s="320"/>
      <c r="DE84" s="320"/>
      <c r="DF84" s="22"/>
    </row>
    <row r="85" spans="57:110" ht="20.25" customHeight="1" x14ac:dyDescent="0.25">
      <c r="BN85" s="19"/>
      <c r="BO85" s="33"/>
      <c r="BP85" s="33"/>
      <c r="BQ85" s="33"/>
      <c r="BR85" s="33"/>
      <c r="BS85" s="334" t="s">
        <v>16</v>
      </c>
      <c r="BT85" s="334"/>
      <c r="BU85" s="34">
        <f>BJ83</f>
        <v>5</v>
      </c>
      <c r="BV85" s="35" t="s">
        <v>17</v>
      </c>
      <c r="BW85" s="335" t="str">
        <f ca="1">LOOKUP(BU85,$A$5:$A$20,$B$5:$B$19)</f>
        <v>Kmochova "A"</v>
      </c>
      <c r="BX85" s="335"/>
      <c r="BY85" s="335"/>
      <c r="BZ85" s="335"/>
      <c r="CA85" s="335"/>
      <c r="CB85" s="335"/>
      <c r="CC85" s="335"/>
      <c r="CD85" s="335"/>
      <c r="CE85" s="335"/>
      <c r="CF85" s="335"/>
      <c r="CG85" s="363"/>
      <c r="CH85" s="363"/>
      <c r="CI85" s="36"/>
      <c r="CJ85" s="36"/>
      <c r="CK85" s="36"/>
      <c r="CL85" s="36"/>
      <c r="CM85" s="36"/>
      <c r="CN85" s="33"/>
      <c r="CO85" s="334" t="s">
        <v>16</v>
      </c>
      <c r="CP85" s="334"/>
      <c r="CQ85" s="34">
        <f>BL83</f>
        <v>6</v>
      </c>
      <c r="CR85" s="35" t="s">
        <v>17</v>
      </c>
      <c r="CS85" s="335" t="str">
        <f ca="1">LOOKUP(CQ85,$A$5:$A$20,$B$5:$B$19)</f>
        <v>Prok.Velikého "A"</v>
      </c>
      <c r="CT85" s="335"/>
      <c r="CU85" s="335"/>
      <c r="CV85" s="335"/>
      <c r="CW85" s="335"/>
      <c r="CX85" s="335"/>
      <c r="CY85" s="335"/>
      <c r="CZ85" s="335"/>
      <c r="DA85" s="335"/>
      <c r="DB85" s="335"/>
      <c r="DC85" s="335"/>
      <c r="DD85" s="335"/>
      <c r="DE85" s="335"/>
      <c r="DF85" s="22"/>
    </row>
    <row r="86" spans="57:110" ht="20.25" customHeight="1" x14ac:dyDescent="0.25">
      <c r="BN86" s="19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9"/>
      <c r="DA86" s="39"/>
      <c r="DB86" s="39"/>
      <c r="DC86" s="39"/>
      <c r="DD86" s="39"/>
      <c r="DE86" s="39"/>
      <c r="DF86" s="22"/>
    </row>
    <row r="87" spans="57:110" ht="20.25" customHeight="1" x14ac:dyDescent="0.25">
      <c r="BN87" s="19"/>
      <c r="BO87" s="41" t="s">
        <v>21</v>
      </c>
      <c r="BP87" s="42">
        <f>BU85</f>
        <v>5</v>
      </c>
      <c r="BQ87" s="43" t="s">
        <v>10</v>
      </c>
      <c r="BR87" s="44">
        <v>1</v>
      </c>
      <c r="BS87" s="44">
        <v>2</v>
      </c>
      <c r="BT87" s="44">
        <v>3</v>
      </c>
      <c r="BU87" s="44">
        <v>4</v>
      </c>
      <c r="BV87" s="44">
        <v>5</v>
      </c>
      <c r="BW87" s="44">
        <v>6</v>
      </c>
      <c r="BX87" s="44">
        <v>7</v>
      </c>
      <c r="BY87" s="44">
        <v>8</v>
      </c>
      <c r="BZ87" s="44">
        <v>9</v>
      </c>
      <c r="CA87" s="44">
        <v>10</v>
      </c>
      <c r="CB87" s="44">
        <v>11</v>
      </c>
      <c r="CC87" s="44">
        <v>12</v>
      </c>
      <c r="CD87" s="44">
        <v>13</v>
      </c>
      <c r="CE87" s="44">
        <v>14</v>
      </c>
      <c r="CF87" s="44">
        <v>15</v>
      </c>
      <c r="CG87" s="44">
        <v>16</v>
      </c>
      <c r="CH87" s="44">
        <v>17</v>
      </c>
      <c r="CI87" s="44">
        <v>18</v>
      </c>
      <c r="CJ87" s="44">
        <v>19</v>
      </c>
      <c r="CK87" s="44">
        <v>20</v>
      </c>
      <c r="CL87" s="44">
        <v>21</v>
      </c>
      <c r="CM87" s="44">
        <v>22</v>
      </c>
      <c r="CN87" s="44">
        <v>23</v>
      </c>
      <c r="CO87" s="44">
        <v>24</v>
      </c>
      <c r="CP87" s="44">
        <v>25</v>
      </c>
      <c r="CQ87" s="44">
        <v>26</v>
      </c>
      <c r="CR87" s="44">
        <v>27</v>
      </c>
      <c r="CS87" s="44">
        <v>28</v>
      </c>
      <c r="CT87" s="44">
        <v>29</v>
      </c>
      <c r="CU87" s="44">
        <v>30</v>
      </c>
      <c r="CV87" s="44">
        <v>31</v>
      </c>
      <c r="CW87" s="44">
        <v>32</v>
      </c>
      <c r="CX87" s="44">
        <v>33</v>
      </c>
      <c r="CY87" s="44">
        <v>34</v>
      </c>
      <c r="CZ87" s="45">
        <v>35</v>
      </c>
      <c r="DA87" s="45">
        <v>36</v>
      </c>
      <c r="DB87" s="45">
        <v>37</v>
      </c>
      <c r="DC87" s="45">
        <v>38</v>
      </c>
      <c r="DD87" s="45">
        <v>39</v>
      </c>
      <c r="DE87" s="45">
        <v>40</v>
      </c>
      <c r="DF87" s="22"/>
    </row>
    <row r="88" spans="57:110" ht="20.25" customHeight="1" x14ac:dyDescent="0.25">
      <c r="BN88" s="19"/>
      <c r="BO88" s="47"/>
      <c r="BP88" s="48"/>
      <c r="BQ88" s="49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1"/>
      <c r="DA88" s="51"/>
      <c r="DB88" s="51"/>
      <c r="DC88" s="51"/>
      <c r="DD88" s="51"/>
      <c r="DE88" s="51"/>
      <c r="DF88" s="22"/>
    </row>
    <row r="89" spans="57:110" ht="20.25" customHeight="1" x14ac:dyDescent="0.25">
      <c r="BN89" s="19"/>
      <c r="BO89" s="52" t="s">
        <v>21</v>
      </c>
      <c r="BP89" s="53">
        <f>CQ85</f>
        <v>6</v>
      </c>
      <c r="BQ89" s="54" t="s">
        <v>10</v>
      </c>
      <c r="BR89" s="44">
        <v>1</v>
      </c>
      <c r="BS89" s="44">
        <v>2</v>
      </c>
      <c r="BT89" s="44">
        <v>3</v>
      </c>
      <c r="BU89" s="44">
        <v>4</v>
      </c>
      <c r="BV89" s="44">
        <v>5</v>
      </c>
      <c r="BW89" s="44">
        <v>6</v>
      </c>
      <c r="BX89" s="44">
        <v>7</v>
      </c>
      <c r="BY89" s="44">
        <v>8</v>
      </c>
      <c r="BZ89" s="44">
        <v>9</v>
      </c>
      <c r="CA89" s="44">
        <v>10</v>
      </c>
      <c r="CB89" s="44">
        <v>11</v>
      </c>
      <c r="CC89" s="44">
        <v>12</v>
      </c>
      <c r="CD89" s="44">
        <v>13</v>
      </c>
      <c r="CE89" s="44">
        <v>14</v>
      </c>
      <c r="CF89" s="44">
        <v>15</v>
      </c>
      <c r="CG89" s="44">
        <v>16</v>
      </c>
      <c r="CH89" s="44">
        <v>17</v>
      </c>
      <c r="CI89" s="44">
        <v>18</v>
      </c>
      <c r="CJ89" s="44">
        <v>19</v>
      </c>
      <c r="CK89" s="44">
        <v>20</v>
      </c>
      <c r="CL89" s="44">
        <v>21</v>
      </c>
      <c r="CM89" s="44">
        <v>22</v>
      </c>
      <c r="CN89" s="44">
        <v>23</v>
      </c>
      <c r="CO89" s="44">
        <v>24</v>
      </c>
      <c r="CP89" s="44">
        <v>25</v>
      </c>
      <c r="CQ89" s="44">
        <v>26</v>
      </c>
      <c r="CR89" s="44">
        <v>27</v>
      </c>
      <c r="CS89" s="44">
        <v>28</v>
      </c>
      <c r="CT89" s="44">
        <v>29</v>
      </c>
      <c r="CU89" s="44">
        <v>30</v>
      </c>
      <c r="CV89" s="44">
        <v>31</v>
      </c>
      <c r="CW89" s="44">
        <v>32</v>
      </c>
      <c r="CX89" s="44">
        <v>33</v>
      </c>
      <c r="CY89" s="44">
        <v>34</v>
      </c>
      <c r="CZ89" s="45">
        <v>35</v>
      </c>
      <c r="DA89" s="45">
        <v>36</v>
      </c>
      <c r="DB89" s="45">
        <v>37</v>
      </c>
      <c r="DC89" s="45">
        <v>38</v>
      </c>
      <c r="DD89" s="45">
        <v>39</v>
      </c>
      <c r="DE89" s="45">
        <v>40</v>
      </c>
      <c r="DF89" s="22"/>
    </row>
    <row r="90" spans="57:110" ht="20.25" customHeight="1" thickBot="1" x14ac:dyDescent="0.3">
      <c r="BN90" s="55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7"/>
    </row>
    <row r="91" spans="57:110" ht="20.25" customHeight="1" thickTop="1" thickBot="1" x14ac:dyDescent="0.3"/>
    <row r="92" spans="57:110" ht="20.25" customHeight="1" thickTop="1" x14ac:dyDescent="0.25">
      <c r="BN92" s="7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9"/>
    </row>
    <row r="93" spans="57:110" ht="20.25" customHeight="1" x14ac:dyDescent="0.25">
      <c r="BE93" s="6" t="str">
        <f>AG22</f>
        <v>11. KOLO</v>
      </c>
      <c r="BF93" s="6">
        <f>AH22</f>
        <v>0.43750000000000028</v>
      </c>
      <c r="BG93" s="6">
        <f>AI22</f>
        <v>21</v>
      </c>
      <c r="BH93" s="6" t="str">
        <f t="shared" ref="BH93:BL94" si="10">AJ22</f>
        <v>HŘIŠTĚ</v>
      </c>
      <c r="BI93" s="6" t="str">
        <f t="shared" si="10"/>
        <v>skupina</v>
      </c>
      <c r="BJ93" s="6">
        <f t="shared" si="10"/>
        <v>9</v>
      </c>
      <c r="BK93" s="6" t="str">
        <f t="shared" si="10"/>
        <v>:</v>
      </c>
      <c r="BL93" s="6">
        <f t="shared" si="10"/>
        <v>10</v>
      </c>
      <c r="BN93" s="19"/>
      <c r="BO93" s="325" t="str">
        <f>BE93</f>
        <v>11. KOLO</v>
      </c>
      <c r="BP93" s="325"/>
      <c r="BQ93" s="325"/>
      <c r="BR93" s="325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326">
        <f>BG93</f>
        <v>21</v>
      </c>
      <c r="CD93" s="326"/>
      <c r="CE93" s="327" t="s">
        <v>11</v>
      </c>
      <c r="CF93" s="327"/>
      <c r="CG93" s="327"/>
      <c r="CH93" s="327"/>
      <c r="CI93" s="315" t="s">
        <v>12</v>
      </c>
      <c r="CJ93" s="316">
        <f>BF93</f>
        <v>0.43750000000000028</v>
      </c>
      <c r="CK93" s="316"/>
      <c r="CL93" s="317" t="s">
        <v>9</v>
      </c>
      <c r="CM93" s="317"/>
      <c r="CN93" s="318" t="str">
        <f>BI94</f>
        <v>C</v>
      </c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1"/>
      <c r="DA93" s="319" t="s">
        <v>13</v>
      </c>
      <c r="DB93" s="319"/>
      <c r="DC93" s="319"/>
      <c r="DD93" s="320">
        <f>BH94</f>
        <v>1</v>
      </c>
      <c r="DE93" s="320"/>
      <c r="DF93" s="22"/>
    </row>
    <row r="94" spans="57:110" ht="20.25" customHeight="1" x14ac:dyDescent="0.25">
      <c r="BH94" s="6">
        <f t="shared" si="10"/>
        <v>1</v>
      </c>
      <c r="BI94" s="6" t="str">
        <f t="shared" si="10"/>
        <v>C</v>
      </c>
      <c r="BJ94" s="6" t="str">
        <f t="shared" ca="1" si="10"/>
        <v>Lipanská "A"</v>
      </c>
      <c r="BK94" s="6">
        <f t="shared" si="10"/>
        <v>0</v>
      </c>
      <c r="BL94" s="6" t="str">
        <f t="shared" ca="1" si="10"/>
        <v>Ovčárecká "A"</v>
      </c>
      <c r="BN94" s="19"/>
      <c r="BO94" s="325"/>
      <c r="BP94" s="325"/>
      <c r="BQ94" s="325"/>
      <c r="BR94" s="325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326"/>
      <c r="CD94" s="326"/>
      <c r="CE94" s="327"/>
      <c r="CF94" s="327"/>
      <c r="CG94" s="327"/>
      <c r="CH94" s="327"/>
      <c r="CI94" s="315"/>
      <c r="CJ94" s="316"/>
      <c r="CK94" s="316"/>
      <c r="CL94" s="317"/>
      <c r="CM94" s="317"/>
      <c r="CN94" s="318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1"/>
      <c r="DA94" s="319"/>
      <c r="DB94" s="319"/>
      <c r="DC94" s="319"/>
      <c r="DD94" s="320"/>
      <c r="DE94" s="320"/>
      <c r="DF94" s="22"/>
    </row>
    <row r="95" spans="57:110" ht="20.25" customHeight="1" x14ac:dyDescent="0.25">
      <c r="BN95" s="19"/>
      <c r="BO95" s="33"/>
      <c r="BP95" s="33"/>
      <c r="BQ95" s="33"/>
      <c r="BR95" s="33"/>
      <c r="BS95" s="334" t="s">
        <v>16</v>
      </c>
      <c r="BT95" s="334"/>
      <c r="BU95" s="34">
        <f>BJ93</f>
        <v>9</v>
      </c>
      <c r="BV95" s="35" t="s">
        <v>17</v>
      </c>
      <c r="BW95" s="335" t="str">
        <f ca="1">LOOKUP(BU95,$A$5:$A$20,$B$5:$B$19)</f>
        <v>Lipanská "A"</v>
      </c>
      <c r="BX95" s="335"/>
      <c r="BY95" s="335"/>
      <c r="BZ95" s="335"/>
      <c r="CA95" s="335"/>
      <c r="CB95" s="335"/>
      <c r="CC95" s="335"/>
      <c r="CD95" s="335"/>
      <c r="CE95" s="335"/>
      <c r="CF95" s="335"/>
      <c r="CG95" s="363"/>
      <c r="CH95" s="363"/>
      <c r="CI95" s="36"/>
      <c r="CJ95" s="36"/>
      <c r="CK95" s="36"/>
      <c r="CL95" s="36"/>
      <c r="CM95" s="36"/>
      <c r="CN95" s="33"/>
      <c r="CO95" s="334" t="s">
        <v>16</v>
      </c>
      <c r="CP95" s="334"/>
      <c r="CQ95" s="34">
        <f>BL93</f>
        <v>10</v>
      </c>
      <c r="CR95" s="35" t="s">
        <v>17</v>
      </c>
      <c r="CS95" s="335" t="str">
        <f ca="1">LOOKUP(CQ95,$A$5:$A$20,$B$5:$B$19)</f>
        <v>Ovčárecká "A"</v>
      </c>
      <c r="CT95" s="335"/>
      <c r="CU95" s="335"/>
      <c r="CV95" s="335"/>
      <c r="CW95" s="335"/>
      <c r="CX95" s="335"/>
      <c r="CY95" s="335"/>
      <c r="CZ95" s="335"/>
      <c r="DA95" s="335"/>
      <c r="DB95" s="335"/>
      <c r="DC95" s="335"/>
      <c r="DD95" s="335"/>
      <c r="DE95" s="335"/>
      <c r="DF95" s="22"/>
    </row>
    <row r="96" spans="57:110" ht="20.25" customHeight="1" x14ac:dyDescent="0.25">
      <c r="BN96" s="19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9"/>
      <c r="DA96" s="39"/>
      <c r="DB96" s="39"/>
      <c r="DC96" s="39"/>
      <c r="DD96" s="39"/>
      <c r="DE96" s="39"/>
      <c r="DF96" s="22"/>
    </row>
    <row r="97" spans="57:110" ht="20.25" customHeight="1" x14ac:dyDescent="0.25">
      <c r="BN97" s="19"/>
      <c r="BO97" s="41" t="s">
        <v>21</v>
      </c>
      <c r="BP97" s="42">
        <f>BU95</f>
        <v>9</v>
      </c>
      <c r="BQ97" s="43" t="s">
        <v>10</v>
      </c>
      <c r="BR97" s="44">
        <v>1</v>
      </c>
      <c r="BS97" s="44">
        <v>2</v>
      </c>
      <c r="BT97" s="44">
        <v>3</v>
      </c>
      <c r="BU97" s="44">
        <v>4</v>
      </c>
      <c r="BV97" s="44">
        <v>5</v>
      </c>
      <c r="BW97" s="44">
        <v>6</v>
      </c>
      <c r="BX97" s="44">
        <v>7</v>
      </c>
      <c r="BY97" s="44">
        <v>8</v>
      </c>
      <c r="BZ97" s="44">
        <v>9</v>
      </c>
      <c r="CA97" s="44">
        <v>10</v>
      </c>
      <c r="CB97" s="44">
        <v>11</v>
      </c>
      <c r="CC97" s="44">
        <v>12</v>
      </c>
      <c r="CD97" s="44">
        <v>13</v>
      </c>
      <c r="CE97" s="44">
        <v>14</v>
      </c>
      <c r="CF97" s="44">
        <v>15</v>
      </c>
      <c r="CG97" s="44">
        <v>16</v>
      </c>
      <c r="CH97" s="44">
        <v>17</v>
      </c>
      <c r="CI97" s="44">
        <v>18</v>
      </c>
      <c r="CJ97" s="44">
        <v>19</v>
      </c>
      <c r="CK97" s="44">
        <v>20</v>
      </c>
      <c r="CL97" s="44">
        <v>21</v>
      </c>
      <c r="CM97" s="44">
        <v>22</v>
      </c>
      <c r="CN97" s="44">
        <v>23</v>
      </c>
      <c r="CO97" s="44">
        <v>24</v>
      </c>
      <c r="CP97" s="44">
        <v>25</v>
      </c>
      <c r="CQ97" s="44">
        <v>26</v>
      </c>
      <c r="CR97" s="44">
        <v>27</v>
      </c>
      <c r="CS97" s="44">
        <v>28</v>
      </c>
      <c r="CT97" s="44">
        <v>29</v>
      </c>
      <c r="CU97" s="44">
        <v>30</v>
      </c>
      <c r="CV97" s="44">
        <v>31</v>
      </c>
      <c r="CW97" s="44">
        <v>32</v>
      </c>
      <c r="CX97" s="44">
        <v>33</v>
      </c>
      <c r="CY97" s="44">
        <v>34</v>
      </c>
      <c r="CZ97" s="45">
        <v>35</v>
      </c>
      <c r="DA97" s="45">
        <v>36</v>
      </c>
      <c r="DB97" s="45">
        <v>37</v>
      </c>
      <c r="DC97" s="45">
        <v>38</v>
      </c>
      <c r="DD97" s="45">
        <v>39</v>
      </c>
      <c r="DE97" s="45">
        <v>40</v>
      </c>
      <c r="DF97" s="22"/>
    </row>
    <row r="98" spans="57:110" ht="20.25" customHeight="1" x14ac:dyDescent="0.25">
      <c r="BN98" s="19"/>
      <c r="BO98" s="47"/>
      <c r="BP98" s="48"/>
      <c r="BQ98" s="49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1"/>
      <c r="DA98" s="51"/>
      <c r="DB98" s="51"/>
      <c r="DC98" s="51"/>
      <c r="DD98" s="51"/>
      <c r="DE98" s="51"/>
      <c r="DF98" s="22"/>
    </row>
    <row r="99" spans="57:110" ht="20.25" customHeight="1" x14ac:dyDescent="0.25">
      <c r="BN99" s="19"/>
      <c r="BO99" s="52" t="s">
        <v>21</v>
      </c>
      <c r="BP99" s="53">
        <f>CQ95</f>
        <v>10</v>
      </c>
      <c r="BQ99" s="54" t="s">
        <v>10</v>
      </c>
      <c r="BR99" s="44">
        <v>1</v>
      </c>
      <c r="BS99" s="44">
        <v>2</v>
      </c>
      <c r="BT99" s="44">
        <v>3</v>
      </c>
      <c r="BU99" s="44">
        <v>4</v>
      </c>
      <c r="BV99" s="44">
        <v>5</v>
      </c>
      <c r="BW99" s="44">
        <v>6</v>
      </c>
      <c r="BX99" s="44">
        <v>7</v>
      </c>
      <c r="BY99" s="44">
        <v>8</v>
      </c>
      <c r="BZ99" s="44">
        <v>9</v>
      </c>
      <c r="CA99" s="44">
        <v>10</v>
      </c>
      <c r="CB99" s="44">
        <v>11</v>
      </c>
      <c r="CC99" s="44">
        <v>12</v>
      </c>
      <c r="CD99" s="44">
        <v>13</v>
      </c>
      <c r="CE99" s="44">
        <v>14</v>
      </c>
      <c r="CF99" s="44">
        <v>15</v>
      </c>
      <c r="CG99" s="44">
        <v>16</v>
      </c>
      <c r="CH99" s="44">
        <v>17</v>
      </c>
      <c r="CI99" s="44">
        <v>18</v>
      </c>
      <c r="CJ99" s="44">
        <v>19</v>
      </c>
      <c r="CK99" s="44">
        <v>20</v>
      </c>
      <c r="CL99" s="44">
        <v>21</v>
      </c>
      <c r="CM99" s="44">
        <v>22</v>
      </c>
      <c r="CN99" s="44">
        <v>23</v>
      </c>
      <c r="CO99" s="44">
        <v>24</v>
      </c>
      <c r="CP99" s="44">
        <v>25</v>
      </c>
      <c r="CQ99" s="44">
        <v>26</v>
      </c>
      <c r="CR99" s="44">
        <v>27</v>
      </c>
      <c r="CS99" s="44">
        <v>28</v>
      </c>
      <c r="CT99" s="44">
        <v>29</v>
      </c>
      <c r="CU99" s="44">
        <v>30</v>
      </c>
      <c r="CV99" s="44">
        <v>31</v>
      </c>
      <c r="CW99" s="44">
        <v>32</v>
      </c>
      <c r="CX99" s="44">
        <v>33</v>
      </c>
      <c r="CY99" s="44">
        <v>34</v>
      </c>
      <c r="CZ99" s="45">
        <v>35</v>
      </c>
      <c r="DA99" s="45">
        <v>36</v>
      </c>
      <c r="DB99" s="45">
        <v>37</v>
      </c>
      <c r="DC99" s="45">
        <v>38</v>
      </c>
      <c r="DD99" s="45">
        <v>39</v>
      </c>
      <c r="DE99" s="45">
        <v>40</v>
      </c>
      <c r="DF99" s="22"/>
    </row>
    <row r="100" spans="57:110" ht="20.25" customHeight="1" thickBot="1" x14ac:dyDescent="0.3">
      <c r="BN100" s="55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7"/>
    </row>
    <row r="101" spans="57:110" ht="20.25" customHeight="1" thickTop="1" x14ac:dyDescent="0.25">
      <c r="BN101" s="7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9"/>
    </row>
    <row r="102" spans="57:110" ht="20.25" customHeight="1" x14ac:dyDescent="0.25">
      <c r="BE102" s="6" t="str">
        <f>AG24</f>
        <v>12. KOLO</v>
      </c>
      <c r="BF102" s="6">
        <f>AH24</f>
        <v>0.44583333333333364</v>
      </c>
      <c r="BG102" s="6">
        <f>AI24</f>
        <v>23</v>
      </c>
      <c r="BH102" s="6" t="str">
        <f t="shared" ref="BH102:BL103" si="11">AJ24</f>
        <v>HŘIŠTĚ</v>
      </c>
      <c r="BI102" s="6" t="str">
        <f t="shared" si="11"/>
        <v>skupina</v>
      </c>
      <c r="BJ102" s="6">
        <f t="shared" si="11"/>
        <v>13</v>
      </c>
      <c r="BK102" s="6" t="str">
        <f t="shared" si="11"/>
        <v>:</v>
      </c>
      <c r="BL102" s="6">
        <f t="shared" si="11"/>
        <v>14</v>
      </c>
      <c r="BN102" s="19"/>
      <c r="BO102" s="325" t="str">
        <f>BE102</f>
        <v>12. KOLO</v>
      </c>
      <c r="BP102" s="325"/>
      <c r="BQ102" s="325"/>
      <c r="BR102" s="325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326">
        <f>BG102</f>
        <v>23</v>
      </c>
      <c r="CD102" s="326"/>
      <c r="CE102" s="327" t="s">
        <v>11</v>
      </c>
      <c r="CF102" s="327"/>
      <c r="CG102" s="327"/>
      <c r="CH102" s="327"/>
      <c r="CI102" s="315" t="s">
        <v>12</v>
      </c>
      <c r="CJ102" s="316">
        <f>BF102</f>
        <v>0.44583333333333364</v>
      </c>
      <c r="CK102" s="316"/>
      <c r="CL102" s="317" t="s">
        <v>9</v>
      </c>
      <c r="CM102" s="317"/>
      <c r="CN102" s="318" t="str">
        <f>BI103</f>
        <v>D</v>
      </c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1"/>
      <c r="DA102" s="319" t="s">
        <v>13</v>
      </c>
      <c r="DB102" s="319"/>
      <c r="DC102" s="319"/>
      <c r="DD102" s="320">
        <f>BH103</f>
        <v>1</v>
      </c>
      <c r="DE102" s="320"/>
      <c r="DF102" s="22"/>
    </row>
    <row r="103" spans="57:110" ht="20.25" customHeight="1" x14ac:dyDescent="0.25">
      <c r="BH103" s="6">
        <f t="shared" si="11"/>
        <v>1</v>
      </c>
      <c r="BI103" s="6" t="str">
        <f t="shared" si="11"/>
        <v>D</v>
      </c>
      <c r="BJ103" s="6" t="str">
        <f t="shared" ca="1" si="11"/>
        <v>Masarykova "A"</v>
      </c>
      <c r="BK103" s="6">
        <f t="shared" si="11"/>
        <v>0</v>
      </c>
      <c r="BL103" s="6" t="str">
        <f t="shared" ca="1" si="11"/>
        <v>Mnichovická "A"</v>
      </c>
      <c r="BN103" s="19"/>
      <c r="BO103" s="325"/>
      <c r="BP103" s="325"/>
      <c r="BQ103" s="325"/>
      <c r="BR103" s="325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326"/>
      <c r="CD103" s="326"/>
      <c r="CE103" s="327"/>
      <c r="CF103" s="327"/>
      <c r="CG103" s="327"/>
      <c r="CH103" s="327"/>
      <c r="CI103" s="315"/>
      <c r="CJ103" s="316"/>
      <c r="CK103" s="316"/>
      <c r="CL103" s="317"/>
      <c r="CM103" s="317"/>
      <c r="CN103" s="318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1"/>
      <c r="DA103" s="319"/>
      <c r="DB103" s="319"/>
      <c r="DC103" s="319"/>
      <c r="DD103" s="320"/>
      <c r="DE103" s="320"/>
      <c r="DF103" s="22"/>
    </row>
    <row r="104" spans="57:110" ht="20.25" customHeight="1" x14ac:dyDescent="0.25">
      <c r="BN104" s="19"/>
      <c r="BO104" s="33"/>
      <c r="BP104" s="33"/>
      <c r="BQ104" s="33"/>
      <c r="BR104" s="33"/>
      <c r="BS104" s="334" t="s">
        <v>16</v>
      </c>
      <c r="BT104" s="334"/>
      <c r="BU104" s="34">
        <f>BJ102</f>
        <v>13</v>
      </c>
      <c r="BV104" s="35" t="s">
        <v>17</v>
      </c>
      <c r="BW104" s="335" t="str">
        <f ca="1">LOOKUP(BU104,$A$5:$A$20,$B$5:$B$19)</f>
        <v>Masarykova "A"</v>
      </c>
      <c r="BX104" s="335"/>
      <c r="BY104" s="335"/>
      <c r="BZ104" s="335"/>
      <c r="CA104" s="335"/>
      <c r="CB104" s="335"/>
      <c r="CC104" s="335"/>
      <c r="CD104" s="335"/>
      <c r="CE104" s="335"/>
      <c r="CF104" s="335"/>
      <c r="CG104" s="363"/>
      <c r="CH104" s="363"/>
      <c r="CI104" s="36"/>
      <c r="CJ104" s="36"/>
      <c r="CK104" s="36"/>
      <c r="CL104" s="36"/>
      <c r="CM104" s="36"/>
      <c r="CN104" s="33"/>
      <c r="CO104" s="334" t="s">
        <v>16</v>
      </c>
      <c r="CP104" s="334"/>
      <c r="CQ104" s="34">
        <f>BL102</f>
        <v>14</v>
      </c>
      <c r="CR104" s="35" t="s">
        <v>17</v>
      </c>
      <c r="CS104" s="335" t="str">
        <f ca="1">LOOKUP(CQ104,$A$5:$A$20,$B$5:$B$19)</f>
        <v>Mnichovická "A"</v>
      </c>
      <c r="CT104" s="335"/>
      <c r="CU104" s="335"/>
      <c r="CV104" s="335"/>
      <c r="CW104" s="335"/>
      <c r="CX104" s="335"/>
      <c r="CY104" s="335"/>
      <c r="CZ104" s="335"/>
      <c r="DA104" s="335"/>
      <c r="DB104" s="335"/>
      <c r="DC104" s="335"/>
      <c r="DD104" s="335"/>
      <c r="DE104" s="335"/>
      <c r="DF104" s="22"/>
    </row>
    <row r="105" spans="57:110" ht="20.25" customHeight="1" x14ac:dyDescent="0.25">
      <c r="BN105" s="19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9"/>
      <c r="DA105" s="39"/>
      <c r="DB105" s="39"/>
      <c r="DC105" s="39"/>
      <c r="DD105" s="39"/>
      <c r="DE105" s="39"/>
      <c r="DF105" s="22"/>
    </row>
    <row r="106" spans="57:110" ht="20.25" customHeight="1" x14ac:dyDescent="0.25">
      <c r="BN106" s="19"/>
      <c r="BO106" s="41" t="s">
        <v>21</v>
      </c>
      <c r="BP106" s="42">
        <f>BU104</f>
        <v>13</v>
      </c>
      <c r="BQ106" s="43" t="s">
        <v>10</v>
      </c>
      <c r="BR106" s="44">
        <v>1</v>
      </c>
      <c r="BS106" s="44">
        <v>2</v>
      </c>
      <c r="BT106" s="44">
        <v>3</v>
      </c>
      <c r="BU106" s="44">
        <v>4</v>
      </c>
      <c r="BV106" s="44">
        <v>5</v>
      </c>
      <c r="BW106" s="44">
        <v>6</v>
      </c>
      <c r="BX106" s="44">
        <v>7</v>
      </c>
      <c r="BY106" s="44">
        <v>8</v>
      </c>
      <c r="BZ106" s="44">
        <v>9</v>
      </c>
      <c r="CA106" s="44">
        <v>10</v>
      </c>
      <c r="CB106" s="44">
        <v>11</v>
      </c>
      <c r="CC106" s="44">
        <v>12</v>
      </c>
      <c r="CD106" s="44">
        <v>13</v>
      </c>
      <c r="CE106" s="44">
        <v>14</v>
      </c>
      <c r="CF106" s="44">
        <v>15</v>
      </c>
      <c r="CG106" s="44">
        <v>16</v>
      </c>
      <c r="CH106" s="44">
        <v>17</v>
      </c>
      <c r="CI106" s="44">
        <v>18</v>
      </c>
      <c r="CJ106" s="44">
        <v>19</v>
      </c>
      <c r="CK106" s="44">
        <v>20</v>
      </c>
      <c r="CL106" s="44">
        <v>21</v>
      </c>
      <c r="CM106" s="44">
        <v>22</v>
      </c>
      <c r="CN106" s="44">
        <v>23</v>
      </c>
      <c r="CO106" s="44">
        <v>24</v>
      </c>
      <c r="CP106" s="44">
        <v>25</v>
      </c>
      <c r="CQ106" s="44">
        <v>26</v>
      </c>
      <c r="CR106" s="44">
        <v>27</v>
      </c>
      <c r="CS106" s="44">
        <v>28</v>
      </c>
      <c r="CT106" s="44">
        <v>29</v>
      </c>
      <c r="CU106" s="44">
        <v>30</v>
      </c>
      <c r="CV106" s="44">
        <v>31</v>
      </c>
      <c r="CW106" s="44">
        <v>32</v>
      </c>
      <c r="CX106" s="44">
        <v>33</v>
      </c>
      <c r="CY106" s="44">
        <v>34</v>
      </c>
      <c r="CZ106" s="45">
        <v>35</v>
      </c>
      <c r="DA106" s="45">
        <v>36</v>
      </c>
      <c r="DB106" s="45">
        <v>37</v>
      </c>
      <c r="DC106" s="45">
        <v>38</v>
      </c>
      <c r="DD106" s="45">
        <v>39</v>
      </c>
      <c r="DE106" s="45">
        <v>40</v>
      </c>
      <c r="DF106" s="22"/>
    </row>
    <row r="107" spans="57:110" ht="20.25" customHeight="1" x14ac:dyDescent="0.25">
      <c r="BN107" s="19"/>
      <c r="BO107" s="47"/>
      <c r="BP107" s="48"/>
      <c r="BQ107" s="49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1"/>
      <c r="DA107" s="51"/>
      <c r="DB107" s="51"/>
      <c r="DC107" s="51"/>
      <c r="DD107" s="51"/>
      <c r="DE107" s="51"/>
      <c r="DF107" s="22"/>
    </row>
    <row r="108" spans="57:110" ht="20.25" customHeight="1" x14ac:dyDescent="0.25">
      <c r="BN108" s="19"/>
      <c r="BO108" s="52" t="s">
        <v>21</v>
      </c>
      <c r="BP108" s="53">
        <f>CQ104</f>
        <v>14</v>
      </c>
      <c r="BQ108" s="54" t="s">
        <v>10</v>
      </c>
      <c r="BR108" s="44">
        <v>1</v>
      </c>
      <c r="BS108" s="44">
        <v>2</v>
      </c>
      <c r="BT108" s="44">
        <v>3</v>
      </c>
      <c r="BU108" s="44">
        <v>4</v>
      </c>
      <c r="BV108" s="44">
        <v>5</v>
      </c>
      <c r="BW108" s="44">
        <v>6</v>
      </c>
      <c r="BX108" s="44">
        <v>7</v>
      </c>
      <c r="BY108" s="44">
        <v>8</v>
      </c>
      <c r="BZ108" s="44">
        <v>9</v>
      </c>
      <c r="CA108" s="44">
        <v>10</v>
      </c>
      <c r="CB108" s="44">
        <v>11</v>
      </c>
      <c r="CC108" s="44">
        <v>12</v>
      </c>
      <c r="CD108" s="44">
        <v>13</v>
      </c>
      <c r="CE108" s="44">
        <v>14</v>
      </c>
      <c r="CF108" s="44">
        <v>15</v>
      </c>
      <c r="CG108" s="44">
        <v>16</v>
      </c>
      <c r="CH108" s="44">
        <v>17</v>
      </c>
      <c r="CI108" s="44">
        <v>18</v>
      </c>
      <c r="CJ108" s="44">
        <v>19</v>
      </c>
      <c r="CK108" s="44">
        <v>20</v>
      </c>
      <c r="CL108" s="44">
        <v>21</v>
      </c>
      <c r="CM108" s="44">
        <v>22</v>
      </c>
      <c r="CN108" s="44">
        <v>23</v>
      </c>
      <c r="CO108" s="44">
        <v>24</v>
      </c>
      <c r="CP108" s="44">
        <v>25</v>
      </c>
      <c r="CQ108" s="44">
        <v>26</v>
      </c>
      <c r="CR108" s="44">
        <v>27</v>
      </c>
      <c r="CS108" s="44">
        <v>28</v>
      </c>
      <c r="CT108" s="44">
        <v>29</v>
      </c>
      <c r="CU108" s="44">
        <v>30</v>
      </c>
      <c r="CV108" s="44">
        <v>31</v>
      </c>
      <c r="CW108" s="44">
        <v>32</v>
      </c>
      <c r="CX108" s="44">
        <v>33</v>
      </c>
      <c r="CY108" s="44">
        <v>34</v>
      </c>
      <c r="CZ108" s="45">
        <v>35</v>
      </c>
      <c r="DA108" s="45">
        <v>36</v>
      </c>
      <c r="DB108" s="45">
        <v>37</v>
      </c>
      <c r="DC108" s="45">
        <v>38</v>
      </c>
      <c r="DD108" s="45">
        <v>39</v>
      </c>
      <c r="DE108" s="45">
        <v>40</v>
      </c>
      <c r="DF108" s="22"/>
    </row>
    <row r="109" spans="57:110" ht="20.25" customHeight="1" thickBot="1" x14ac:dyDescent="0.3">
      <c r="BN109" s="55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7"/>
    </row>
    <row r="110" spans="57:110" ht="20.25" customHeight="1" thickTop="1" x14ac:dyDescent="0.25">
      <c r="BN110" s="7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9"/>
    </row>
    <row r="111" spans="57:110" ht="20.25" customHeight="1" x14ac:dyDescent="0.25">
      <c r="BE111" s="6" t="str">
        <f>AS2</f>
        <v>1. KOLO</v>
      </c>
      <c r="BF111" s="6">
        <f t="shared" ref="BF111:BL111" si="12">AT2</f>
        <v>0.35416666666666669</v>
      </c>
      <c r="BG111" s="6">
        <f t="shared" si="12"/>
        <v>2</v>
      </c>
      <c r="BH111" s="6" t="str">
        <f t="shared" si="12"/>
        <v>HŘIŠTĚ</v>
      </c>
      <c r="BI111" s="6" t="str">
        <f t="shared" si="12"/>
        <v>skupina</v>
      </c>
      <c r="BJ111" s="6">
        <f t="shared" si="12"/>
        <v>6</v>
      </c>
      <c r="BK111" s="6" t="str">
        <f t="shared" si="12"/>
        <v>:</v>
      </c>
      <c r="BL111" s="6">
        <f t="shared" si="12"/>
        <v>7</v>
      </c>
      <c r="BN111" s="19"/>
      <c r="BO111" s="325" t="str">
        <f>BE111</f>
        <v>1. KOLO</v>
      </c>
      <c r="BP111" s="325"/>
      <c r="BQ111" s="325"/>
      <c r="BR111" s="325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326">
        <f>BG111</f>
        <v>2</v>
      </c>
      <c r="CD111" s="326"/>
      <c r="CE111" s="327" t="s">
        <v>11</v>
      </c>
      <c r="CF111" s="327"/>
      <c r="CG111" s="327"/>
      <c r="CH111" s="327"/>
      <c r="CI111" s="315" t="s">
        <v>12</v>
      </c>
      <c r="CJ111" s="316">
        <f>BF111</f>
        <v>0.35416666666666669</v>
      </c>
      <c r="CK111" s="316"/>
      <c r="CL111" s="317" t="s">
        <v>9</v>
      </c>
      <c r="CM111" s="317"/>
      <c r="CN111" s="318" t="str">
        <f>BI112</f>
        <v>B</v>
      </c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1"/>
      <c r="DA111" s="319" t="s">
        <v>13</v>
      </c>
      <c r="DB111" s="319"/>
      <c r="DC111" s="319"/>
      <c r="DD111" s="320">
        <f>BH112</f>
        <v>2</v>
      </c>
      <c r="DE111" s="320"/>
      <c r="DF111" s="22"/>
    </row>
    <row r="112" spans="57:110" ht="20.25" customHeight="1" x14ac:dyDescent="0.25">
      <c r="BH112" s="6">
        <f>AV3</f>
        <v>2</v>
      </c>
      <c r="BI112" s="6" t="str">
        <f>AW3</f>
        <v>B</v>
      </c>
      <c r="BJ112" s="6" t="str">
        <f ca="1">AX3</f>
        <v>Prok.Velikého "A"</v>
      </c>
      <c r="BK112" s="6">
        <f>AY3</f>
        <v>0</v>
      </c>
      <c r="BL112" s="6" t="str">
        <f ca="1">AZ3</f>
        <v>Bezručova "B"</v>
      </c>
      <c r="BN112" s="19"/>
      <c r="BO112" s="325"/>
      <c r="BP112" s="325"/>
      <c r="BQ112" s="325"/>
      <c r="BR112" s="325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326"/>
      <c r="CD112" s="326"/>
      <c r="CE112" s="327"/>
      <c r="CF112" s="327"/>
      <c r="CG112" s="327"/>
      <c r="CH112" s="327"/>
      <c r="CI112" s="315"/>
      <c r="CJ112" s="316"/>
      <c r="CK112" s="316"/>
      <c r="CL112" s="317"/>
      <c r="CM112" s="317"/>
      <c r="CN112" s="318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1"/>
      <c r="DA112" s="319"/>
      <c r="DB112" s="319"/>
      <c r="DC112" s="319"/>
      <c r="DD112" s="320"/>
      <c r="DE112" s="320"/>
      <c r="DF112" s="22"/>
    </row>
    <row r="113" spans="57:110" ht="20.25" customHeight="1" x14ac:dyDescent="0.25">
      <c r="BN113" s="19"/>
      <c r="BO113" s="33"/>
      <c r="BP113" s="33"/>
      <c r="BQ113" s="33"/>
      <c r="BR113" s="33"/>
      <c r="BS113" s="334" t="s">
        <v>16</v>
      </c>
      <c r="BT113" s="334"/>
      <c r="BU113" s="34">
        <f>BJ111</f>
        <v>6</v>
      </c>
      <c r="BV113" s="35" t="s">
        <v>17</v>
      </c>
      <c r="BW113" s="335" t="str">
        <f ca="1">LOOKUP(BU113,$A$5:$A$20,$B$5:$B$19)</f>
        <v>Prok.Velikého "A"</v>
      </c>
      <c r="BX113" s="335"/>
      <c r="BY113" s="335"/>
      <c r="BZ113" s="335"/>
      <c r="CA113" s="335"/>
      <c r="CB113" s="335"/>
      <c r="CC113" s="335"/>
      <c r="CD113" s="335"/>
      <c r="CE113" s="335"/>
      <c r="CF113" s="335"/>
      <c r="CG113" s="363"/>
      <c r="CH113" s="363"/>
      <c r="CI113" s="36"/>
      <c r="CJ113" s="36"/>
      <c r="CK113" s="36"/>
      <c r="CL113" s="36"/>
      <c r="CM113" s="36"/>
      <c r="CN113" s="33"/>
      <c r="CO113" s="334" t="s">
        <v>16</v>
      </c>
      <c r="CP113" s="334"/>
      <c r="CQ113" s="34">
        <f>BL111</f>
        <v>7</v>
      </c>
      <c r="CR113" s="35" t="s">
        <v>17</v>
      </c>
      <c r="CS113" s="335" t="str">
        <f ca="1">LOOKUP(CQ113,$A$5:$A$20,$B$5:$B$19)</f>
        <v>Bezručova "B"</v>
      </c>
      <c r="CT113" s="335"/>
      <c r="CU113" s="335"/>
      <c r="CV113" s="335"/>
      <c r="CW113" s="335"/>
      <c r="CX113" s="335"/>
      <c r="CY113" s="335"/>
      <c r="CZ113" s="335"/>
      <c r="DA113" s="335"/>
      <c r="DB113" s="335"/>
      <c r="DC113" s="335"/>
      <c r="DD113" s="335"/>
      <c r="DE113" s="335"/>
      <c r="DF113" s="22"/>
    </row>
    <row r="114" spans="57:110" ht="20.25" customHeight="1" x14ac:dyDescent="0.25">
      <c r="BN114" s="19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9"/>
      <c r="DA114" s="39"/>
      <c r="DB114" s="39"/>
      <c r="DC114" s="39"/>
      <c r="DD114" s="39"/>
      <c r="DE114" s="39"/>
      <c r="DF114" s="22"/>
    </row>
    <row r="115" spans="57:110" ht="20.25" customHeight="1" x14ac:dyDescent="0.25">
      <c r="BN115" s="19"/>
      <c r="BO115" s="41" t="s">
        <v>21</v>
      </c>
      <c r="BP115" s="42">
        <f>BU113</f>
        <v>6</v>
      </c>
      <c r="BQ115" s="43" t="s">
        <v>10</v>
      </c>
      <c r="BR115" s="44">
        <v>1</v>
      </c>
      <c r="BS115" s="44">
        <v>2</v>
      </c>
      <c r="BT115" s="44">
        <v>3</v>
      </c>
      <c r="BU115" s="44">
        <v>4</v>
      </c>
      <c r="BV115" s="44">
        <v>5</v>
      </c>
      <c r="BW115" s="44">
        <v>6</v>
      </c>
      <c r="BX115" s="44">
        <v>7</v>
      </c>
      <c r="BY115" s="44">
        <v>8</v>
      </c>
      <c r="BZ115" s="44">
        <v>9</v>
      </c>
      <c r="CA115" s="44">
        <v>10</v>
      </c>
      <c r="CB115" s="44">
        <v>11</v>
      </c>
      <c r="CC115" s="44">
        <v>12</v>
      </c>
      <c r="CD115" s="44">
        <v>13</v>
      </c>
      <c r="CE115" s="44">
        <v>14</v>
      </c>
      <c r="CF115" s="44">
        <v>15</v>
      </c>
      <c r="CG115" s="44">
        <v>16</v>
      </c>
      <c r="CH115" s="44">
        <v>17</v>
      </c>
      <c r="CI115" s="44">
        <v>18</v>
      </c>
      <c r="CJ115" s="44">
        <v>19</v>
      </c>
      <c r="CK115" s="44">
        <v>20</v>
      </c>
      <c r="CL115" s="44">
        <v>21</v>
      </c>
      <c r="CM115" s="44">
        <v>22</v>
      </c>
      <c r="CN115" s="44">
        <v>23</v>
      </c>
      <c r="CO115" s="44">
        <v>24</v>
      </c>
      <c r="CP115" s="44">
        <v>25</v>
      </c>
      <c r="CQ115" s="44">
        <v>26</v>
      </c>
      <c r="CR115" s="44">
        <v>27</v>
      </c>
      <c r="CS115" s="44">
        <v>28</v>
      </c>
      <c r="CT115" s="44">
        <v>29</v>
      </c>
      <c r="CU115" s="44">
        <v>30</v>
      </c>
      <c r="CV115" s="44">
        <v>31</v>
      </c>
      <c r="CW115" s="44">
        <v>32</v>
      </c>
      <c r="CX115" s="44">
        <v>33</v>
      </c>
      <c r="CY115" s="44">
        <v>34</v>
      </c>
      <c r="CZ115" s="45">
        <v>35</v>
      </c>
      <c r="DA115" s="45">
        <v>36</v>
      </c>
      <c r="DB115" s="45">
        <v>37</v>
      </c>
      <c r="DC115" s="45">
        <v>38</v>
      </c>
      <c r="DD115" s="45">
        <v>39</v>
      </c>
      <c r="DE115" s="45">
        <v>40</v>
      </c>
      <c r="DF115" s="22"/>
    </row>
    <row r="116" spans="57:110" ht="20.25" customHeight="1" x14ac:dyDescent="0.25">
      <c r="BN116" s="19"/>
      <c r="BO116" s="47"/>
      <c r="BP116" s="48"/>
      <c r="BQ116" s="49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1"/>
      <c r="DA116" s="51"/>
      <c r="DB116" s="51"/>
      <c r="DC116" s="51"/>
      <c r="DD116" s="51"/>
      <c r="DE116" s="51"/>
      <c r="DF116" s="22"/>
    </row>
    <row r="117" spans="57:110" ht="20.25" customHeight="1" x14ac:dyDescent="0.25">
      <c r="BN117" s="19"/>
      <c r="BO117" s="52" t="s">
        <v>21</v>
      </c>
      <c r="BP117" s="53">
        <f>CQ113</f>
        <v>7</v>
      </c>
      <c r="BQ117" s="54" t="s">
        <v>10</v>
      </c>
      <c r="BR117" s="44">
        <v>1</v>
      </c>
      <c r="BS117" s="44">
        <v>2</v>
      </c>
      <c r="BT117" s="44">
        <v>3</v>
      </c>
      <c r="BU117" s="44">
        <v>4</v>
      </c>
      <c r="BV117" s="44">
        <v>5</v>
      </c>
      <c r="BW117" s="44">
        <v>6</v>
      </c>
      <c r="BX117" s="44">
        <v>7</v>
      </c>
      <c r="BY117" s="44">
        <v>8</v>
      </c>
      <c r="BZ117" s="44">
        <v>9</v>
      </c>
      <c r="CA117" s="44">
        <v>10</v>
      </c>
      <c r="CB117" s="44">
        <v>11</v>
      </c>
      <c r="CC117" s="44">
        <v>12</v>
      </c>
      <c r="CD117" s="44">
        <v>13</v>
      </c>
      <c r="CE117" s="44">
        <v>14</v>
      </c>
      <c r="CF117" s="44">
        <v>15</v>
      </c>
      <c r="CG117" s="44">
        <v>16</v>
      </c>
      <c r="CH117" s="44">
        <v>17</v>
      </c>
      <c r="CI117" s="44">
        <v>18</v>
      </c>
      <c r="CJ117" s="44">
        <v>19</v>
      </c>
      <c r="CK117" s="44">
        <v>20</v>
      </c>
      <c r="CL117" s="44">
        <v>21</v>
      </c>
      <c r="CM117" s="44">
        <v>22</v>
      </c>
      <c r="CN117" s="44">
        <v>23</v>
      </c>
      <c r="CO117" s="44">
        <v>24</v>
      </c>
      <c r="CP117" s="44">
        <v>25</v>
      </c>
      <c r="CQ117" s="44">
        <v>26</v>
      </c>
      <c r="CR117" s="44">
        <v>27</v>
      </c>
      <c r="CS117" s="44">
        <v>28</v>
      </c>
      <c r="CT117" s="44">
        <v>29</v>
      </c>
      <c r="CU117" s="44">
        <v>30</v>
      </c>
      <c r="CV117" s="44">
        <v>31</v>
      </c>
      <c r="CW117" s="44">
        <v>32</v>
      </c>
      <c r="CX117" s="44">
        <v>33</v>
      </c>
      <c r="CY117" s="44">
        <v>34</v>
      </c>
      <c r="CZ117" s="45">
        <v>35</v>
      </c>
      <c r="DA117" s="45">
        <v>36</v>
      </c>
      <c r="DB117" s="45">
        <v>37</v>
      </c>
      <c r="DC117" s="45">
        <v>38</v>
      </c>
      <c r="DD117" s="45">
        <v>39</v>
      </c>
      <c r="DE117" s="45">
        <v>40</v>
      </c>
      <c r="DF117" s="22"/>
    </row>
    <row r="118" spans="57:110" ht="20.25" customHeight="1" thickBot="1" x14ac:dyDescent="0.3">
      <c r="BN118" s="55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7"/>
    </row>
    <row r="119" spans="57:110" ht="20.25" customHeight="1" thickTop="1" x14ac:dyDescent="0.25">
      <c r="BN119" s="7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9"/>
    </row>
    <row r="120" spans="57:110" ht="20.25" customHeight="1" x14ac:dyDescent="0.25">
      <c r="BE120" s="6" t="str">
        <f>AS4</f>
        <v>2. KOLO</v>
      </c>
      <c r="BF120" s="6">
        <f>AT4</f>
        <v>0.36250000000000004</v>
      </c>
      <c r="BG120" s="6">
        <f>AU4</f>
        <v>4</v>
      </c>
      <c r="BH120" s="6" t="str">
        <f t="shared" ref="BH120:BL121" si="13">AV4</f>
        <v>HŘIŠTĚ</v>
      </c>
      <c r="BI120" s="6" t="str">
        <f t="shared" si="13"/>
        <v>skupina</v>
      </c>
      <c r="BJ120" s="6">
        <f t="shared" si="13"/>
        <v>2</v>
      </c>
      <c r="BK120" s="6" t="str">
        <f t="shared" si="13"/>
        <v>:</v>
      </c>
      <c r="BL120" s="6">
        <f t="shared" si="13"/>
        <v>3</v>
      </c>
      <c r="BN120" s="19"/>
      <c r="BO120" s="325" t="str">
        <f>BE120</f>
        <v>2. KOLO</v>
      </c>
      <c r="BP120" s="325"/>
      <c r="BQ120" s="325"/>
      <c r="BR120" s="325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326">
        <f>BG120</f>
        <v>4</v>
      </c>
      <c r="CD120" s="326"/>
      <c r="CE120" s="327" t="s">
        <v>11</v>
      </c>
      <c r="CF120" s="327"/>
      <c r="CG120" s="327"/>
      <c r="CH120" s="327"/>
      <c r="CI120" s="315" t="s">
        <v>12</v>
      </c>
      <c r="CJ120" s="316">
        <f>BF120</f>
        <v>0.36250000000000004</v>
      </c>
      <c r="CK120" s="316"/>
      <c r="CL120" s="317" t="s">
        <v>9</v>
      </c>
      <c r="CM120" s="317"/>
      <c r="CN120" s="318" t="str">
        <f>BI121</f>
        <v>A</v>
      </c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1"/>
      <c r="DA120" s="319" t="s">
        <v>13</v>
      </c>
      <c r="DB120" s="319"/>
      <c r="DC120" s="319"/>
      <c r="DD120" s="320">
        <f>BH121</f>
        <v>2</v>
      </c>
      <c r="DE120" s="320"/>
      <c r="DF120" s="22"/>
    </row>
    <row r="121" spans="57:110" ht="20.25" customHeight="1" x14ac:dyDescent="0.25">
      <c r="BH121" s="6">
        <f t="shared" si="13"/>
        <v>2</v>
      </c>
      <c r="BI121" s="6" t="str">
        <f t="shared" si="13"/>
        <v>A</v>
      </c>
      <c r="BJ121" s="6" t="str">
        <f t="shared" ca="1" si="13"/>
        <v>Velim "A"</v>
      </c>
      <c r="BK121" s="6">
        <f t="shared" si="13"/>
        <v>0</v>
      </c>
      <c r="BL121" s="6" t="str">
        <f t="shared" ca="1" si="13"/>
        <v>Masarykova "B"</v>
      </c>
      <c r="BN121" s="19"/>
      <c r="BO121" s="325"/>
      <c r="BP121" s="325"/>
      <c r="BQ121" s="325"/>
      <c r="BR121" s="325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326"/>
      <c r="CD121" s="326"/>
      <c r="CE121" s="327"/>
      <c r="CF121" s="327"/>
      <c r="CG121" s="327"/>
      <c r="CH121" s="327"/>
      <c r="CI121" s="315"/>
      <c r="CJ121" s="316"/>
      <c r="CK121" s="316"/>
      <c r="CL121" s="317"/>
      <c r="CM121" s="317"/>
      <c r="CN121" s="318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1"/>
      <c r="DA121" s="319"/>
      <c r="DB121" s="319"/>
      <c r="DC121" s="319"/>
      <c r="DD121" s="320"/>
      <c r="DE121" s="320"/>
      <c r="DF121" s="22"/>
    </row>
    <row r="122" spans="57:110" ht="20.25" customHeight="1" x14ac:dyDescent="0.25">
      <c r="BN122" s="19"/>
      <c r="BO122" s="33"/>
      <c r="BP122" s="33"/>
      <c r="BQ122" s="33"/>
      <c r="BR122" s="33"/>
      <c r="BS122" s="334" t="s">
        <v>16</v>
      </c>
      <c r="BT122" s="334"/>
      <c r="BU122" s="34">
        <f>BJ120</f>
        <v>2</v>
      </c>
      <c r="BV122" s="35" t="s">
        <v>17</v>
      </c>
      <c r="BW122" s="335" t="str">
        <f ca="1">LOOKUP(BU122,$A$5:$A$20,$B$5:$B$19)</f>
        <v>Velim "A"</v>
      </c>
      <c r="BX122" s="335"/>
      <c r="BY122" s="335"/>
      <c r="BZ122" s="335"/>
      <c r="CA122" s="335"/>
      <c r="CB122" s="335"/>
      <c r="CC122" s="335"/>
      <c r="CD122" s="335"/>
      <c r="CE122" s="335"/>
      <c r="CF122" s="335"/>
      <c r="CG122" s="363"/>
      <c r="CH122" s="363"/>
      <c r="CI122" s="36"/>
      <c r="CJ122" s="36"/>
      <c r="CK122" s="36"/>
      <c r="CL122" s="36"/>
      <c r="CM122" s="36"/>
      <c r="CN122" s="33"/>
      <c r="CO122" s="334" t="s">
        <v>16</v>
      </c>
      <c r="CP122" s="334"/>
      <c r="CQ122" s="34">
        <f>BL120</f>
        <v>3</v>
      </c>
      <c r="CR122" s="35" t="s">
        <v>17</v>
      </c>
      <c r="CS122" s="335" t="str">
        <f ca="1">LOOKUP(CQ122,$A$5:$A$20,$B$5:$B$19)</f>
        <v>Masarykova "B"</v>
      </c>
      <c r="CT122" s="335"/>
      <c r="CU122" s="335"/>
      <c r="CV122" s="335"/>
      <c r="CW122" s="335"/>
      <c r="CX122" s="335"/>
      <c r="CY122" s="335"/>
      <c r="CZ122" s="335"/>
      <c r="DA122" s="335"/>
      <c r="DB122" s="335"/>
      <c r="DC122" s="335"/>
      <c r="DD122" s="335"/>
      <c r="DE122" s="335"/>
      <c r="DF122" s="22"/>
    </row>
    <row r="123" spans="57:110" ht="20.25" customHeight="1" x14ac:dyDescent="0.25">
      <c r="BN123" s="19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9"/>
      <c r="DA123" s="39"/>
      <c r="DB123" s="39"/>
      <c r="DC123" s="39"/>
      <c r="DD123" s="39"/>
      <c r="DE123" s="39"/>
      <c r="DF123" s="22"/>
    </row>
    <row r="124" spans="57:110" ht="20.25" customHeight="1" x14ac:dyDescent="0.25">
      <c r="BN124" s="19"/>
      <c r="BO124" s="41" t="s">
        <v>21</v>
      </c>
      <c r="BP124" s="42">
        <f>BU122</f>
        <v>2</v>
      </c>
      <c r="BQ124" s="43" t="s">
        <v>10</v>
      </c>
      <c r="BR124" s="44">
        <v>1</v>
      </c>
      <c r="BS124" s="44">
        <v>2</v>
      </c>
      <c r="BT124" s="44">
        <v>3</v>
      </c>
      <c r="BU124" s="44">
        <v>4</v>
      </c>
      <c r="BV124" s="44">
        <v>5</v>
      </c>
      <c r="BW124" s="44">
        <v>6</v>
      </c>
      <c r="BX124" s="44">
        <v>7</v>
      </c>
      <c r="BY124" s="44">
        <v>8</v>
      </c>
      <c r="BZ124" s="44">
        <v>9</v>
      </c>
      <c r="CA124" s="44">
        <v>10</v>
      </c>
      <c r="CB124" s="44">
        <v>11</v>
      </c>
      <c r="CC124" s="44">
        <v>12</v>
      </c>
      <c r="CD124" s="44">
        <v>13</v>
      </c>
      <c r="CE124" s="44">
        <v>14</v>
      </c>
      <c r="CF124" s="44">
        <v>15</v>
      </c>
      <c r="CG124" s="44">
        <v>16</v>
      </c>
      <c r="CH124" s="44">
        <v>17</v>
      </c>
      <c r="CI124" s="44">
        <v>18</v>
      </c>
      <c r="CJ124" s="44">
        <v>19</v>
      </c>
      <c r="CK124" s="44">
        <v>20</v>
      </c>
      <c r="CL124" s="44">
        <v>21</v>
      </c>
      <c r="CM124" s="44">
        <v>22</v>
      </c>
      <c r="CN124" s="44">
        <v>23</v>
      </c>
      <c r="CO124" s="44">
        <v>24</v>
      </c>
      <c r="CP124" s="44">
        <v>25</v>
      </c>
      <c r="CQ124" s="44">
        <v>26</v>
      </c>
      <c r="CR124" s="44">
        <v>27</v>
      </c>
      <c r="CS124" s="44">
        <v>28</v>
      </c>
      <c r="CT124" s="44">
        <v>29</v>
      </c>
      <c r="CU124" s="44">
        <v>30</v>
      </c>
      <c r="CV124" s="44">
        <v>31</v>
      </c>
      <c r="CW124" s="44">
        <v>32</v>
      </c>
      <c r="CX124" s="44">
        <v>33</v>
      </c>
      <c r="CY124" s="44">
        <v>34</v>
      </c>
      <c r="CZ124" s="45">
        <v>35</v>
      </c>
      <c r="DA124" s="45">
        <v>36</v>
      </c>
      <c r="DB124" s="45">
        <v>37</v>
      </c>
      <c r="DC124" s="45">
        <v>38</v>
      </c>
      <c r="DD124" s="45">
        <v>39</v>
      </c>
      <c r="DE124" s="45">
        <v>40</v>
      </c>
      <c r="DF124" s="22"/>
    </row>
    <row r="125" spans="57:110" ht="20.25" customHeight="1" x14ac:dyDescent="0.25">
      <c r="BN125" s="19"/>
      <c r="BO125" s="47"/>
      <c r="BP125" s="48"/>
      <c r="BQ125" s="49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1"/>
      <c r="DA125" s="51"/>
      <c r="DB125" s="51"/>
      <c r="DC125" s="51"/>
      <c r="DD125" s="51"/>
      <c r="DE125" s="51"/>
      <c r="DF125" s="22"/>
    </row>
    <row r="126" spans="57:110" ht="20.25" customHeight="1" x14ac:dyDescent="0.25">
      <c r="BN126" s="19"/>
      <c r="BO126" s="52" t="s">
        <v>21</v>
      </c>
      <c r="BP126" s="53">
        <f>CQ122</f>
        <v>3</v>
      </c>
      <c r="BQ126" s="54" t="s">
        <v>10</v>
      </c>
      <c r="BR126" s="44">
        <v>1</v>
      </c>
      <c r="BS126" s="44">
        <v>2</v>
      </c>
      <c r="BT126" s="44">
        <v>3</v>
      </c>
      <c r="BU126" s="44">
        <v>4</v>
      </c>
      <c r="BV126" s="44">
        <v>5</v>
      </c>
      <c r="BW126" s="44">
        <v>6</v>
      </c>
      <c r="BX126" s="44">
        <v>7</v>
      </c>
      <c r="BY126" s="44">
        <v>8</v>
      </c>
      <c r="BZ126" s="44">
        <v>9</v>
      </c>
      <c r="CA126" s="44">
        <v>10</v>
      </c>
      <c r="CB126" s="44">
        <v>11</v>
      </c>
      <c r="CC126" s="44">
        <v>12</v>
      </c>
      <c r="CD126" s="44">
        <v>13</v>
      </c>
      <c r="CE126" s="44">
        <v>14</v>
      </c>
      <c r="CF126" s="44">
        <v>15</v>
      </c>
      <c r="CG126" s="44">
        <v>16</v>
      </c>
      <c r="CH126" s="44">
        <v>17</v>
      </c>
      <c r="CI126" s="44">
        <v>18</v>
      </c>
      <c r="CJ126" s="44">
        <v>19</v>
      </c>
      <c r="CK126" s="44">
        <v>20</v>
      </c>
      <c r="CL126" s="44">
        <v>21</v>
      </c>
      <c r="CM126" s="44">
        <v>22</v>
      </c>
      <c r="CN126" s="44">
        <v>23</v>
      </c>
      <c r="CO126" s="44">
        <v>24</v>
      </c>
      <c r="CP126" s="44">
        <v>25</v>
      </c>
      <c r="CQ126" s="44">
        <v>26</v>
      </c>
      <c r="CR126" s="44">
        <v>27</v>
      </c>
      <c r="CS126" s="44">
        <v>28</v>
      </c>
      <c r="CT126" s="44">
        <v>29</v>
      </c>
      <c r="CU126" s="44">
        <v>30</v>
      </c>
      <c r="CV126" s="44">
        <v>31</v>
      </c>
      <c r="CW126" s="44">
        <v>32</v>
      </c>
      <c r="CX126" s="44">
        <v>33</v>
      </c>
      <c r="CY126" s="44">
        <v>34</v>
      </c>
      <c r="CZ126" s="45">
        <v>35</v>
      </c>
      <c r="DA126" s="45">
        <v>36</v>
      </c>
      <c r="DB126" s="45">
        <v>37</v>
      </c>
      <c r="DC126" s="45">
        <v>38</v>
      </c>
      <c r="DD126" s="45">
        <v>39</v>
      </c>
      <c r="DE126" s="45">
        <v>40</v>
      </c>
      <c r="DF126" s="22"/>
    </row>
    <row r="127" spans="57:110" ht="20.25" customHeight="1" thickBot="1" x14ac:dyDescent="0.3">
      <c r="BN127" s="55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7"/>
    </row>
    <row r="128" spans="57:110" ht="20.25" customHeight="1" thickTop="1" x14ac:dyDescent="0.25">
      <c r="BN128" s="7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9"/>
    </row>
    <row r="129" spans="57:110" ht="20.25" customHeight="1" x14ac:dyDescent="0.25">
      <c r="BE129" s="6" t="str">
        <f>AS6</f>
        <v>3. KOLO</v>
      </c>
      <c r="BF129" s="6">
        <f>AT6</f>
        <v>0.3708333333333334</v>
      </c>
      <c r="BG129" s="6">
        <f>AU6</f>
        <v>6</v>
      </c>
      <c r="BH129" s="6" t="str">
        <f t="shared" ref="BH129:BL130" si="14">AV6</f>
        <v>HŘIŠTĚ</v>
      </c>
      <c r="BI129" s="6" t="str">
        <f t="shared" si="14"/>
        <v>skupina</v>
      </c>
      <c r="BJ129" s="6">
        <f t="shared" si="14"/>
        <v>10</v>
      </c>
      <c r="BK129" s="6" t="str">
        <f t="shared" si="14"/>
        <v>:</v>
      </c>
      <c r="BL129" s="6">
        <f t="shared" si="14"/>
        <v>11</v>
      </c>
      <c r="BN129" s="19"/>
      <c r="BO129" s="325" t="str">
        <f>BE129</f>
        <v>3. KOLO</v>
      </c>
      <c r="BP129" s="325"/>
      <c r="BQ129" s="325"/>
      <c r="BR129" s="325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326">
        <f>BG129</f>
        <v>6</v>
      </c>
      <c r="CD129" s="326"/>
      <c r="CE129" s="327" t="s">
        <v>11</v>
      </c>
      <c r="CF129" s="327"/>
      <c r="CG129" s="327"/>
      <c r="CH129" s="327"/>
      <c r="CI129" s="315" t="s">
        <v>12</v>
      </c>
      <c r="CJ129" s="316">
        <f>BF129</f>
        <v>0.3708333333333334</v>
      </c>
      <c r="CK129" s="316"/>
      <c r="CL129" s="317" t="s">
        <v>9</v>
      </c>
      <c r="CM129" s="317"/>
      <c r="CN129" s="318" t="str">
        <f>BI130</f>
        <v>C</v>
      </c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1"/>
      <c r="DA129" s="319" t="s">
        <v>13</v>
      </c>
      <c r="DB129" s="319"/>
      <c r="DC129" s="319"/>
      <c r="DD129" s="320">
        <f>BH130</f>
        <v>2</v>
      </c>
      <c r="DE129" s="320"/>
      <c r="DF129" s="22"/>
    </row>
    <row r="130" spans="57:110" ht="20.25" customHeight="1" x14ac:dyDescent="0.25">
      <c r="BH130" s="6">
        <f t="shared" si="14"/>
        <v>2</v>
      </c>
      <c r="BI130" s="6" t="str">
        <f t="shared" si="14"/>
        <v>C</v>
      </c>
      <c r="BJ130" s="6" t="str">
        <f t="shared" ca="1" si="14"/>
        <v>Ovčárecká "A"</v>
      </c>
      <c r="BK130" s="6">
        <f t="shared" si="14"/>
        <v>0</v>
      </c>
      <c r="BL130" s="6" t="str">
        <f t="shared" ca="1" si="14"/>
        <v>Kmochova "B"</v>
      </c>
      <c r="BN130" s="19"/>
      <c r="BO130" s="325"/>
      <c r="BP130" s="325"/>
      <c r="BQ130" s="325"/>
      <c r="BR130" s="325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326"/>
      <c r="CD130" s="326"/>
      <c r="CE130" s="327"/>
      <c r="CF130" s="327"/>
      <c r="CG130" s="327"/>
      <c r="CH130" s="327"/>
      <c r="CI130" s="315"/>
      <c r="CJ130" s="316"/>
      <c r="CK130" s="316"/>
      <c r="CL130" s="317"/>
      <c r="CM130" s="317"/>
      <c r="CN130" s="318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1"/>
      <c r="DA130" s="319"/>
      <c r="DB130" s="319"/>
      <c r="DC130" s="319"/>
      <c r="DD130" s="320"/>
      <c r="DE130" s="320"/>
      <c r="DF130" s="22"/>
    </row>
    <row r="131" spans="57:110" ht="20.25" customHeight="1" x14ac:dyDescent="0.25">
      <c r="BN131" s="19"/>
      <c r="BO131" s="33"/>
      <c r="BP131" s="33"/>
      <c r="BQ131" s="33"/>
      <c r="BR131" s="33"/>
      <c r="BS131" s="334" t="s">
        <v>16</v>
      </c>
      <c r="BT131" s="334"/>
      <c r="BU131" s="34">
        <f>BJ129</f>
        <v>10</v>
      </c>
      <c r="BV131" s="35" t="s">
        <v>17</v>
      </c>
      <c r="BW131" s="335" t="str">
        <f ca="1">LOOKUP(BU131,$A$5:$A$20,$B$5:$B$19)</f>
        <v>Ovčárecká "A"</v>
      </c>
      <c r="BX131" s="335"/>
      <c r="BY131" s="335"/>
      <c r="BZ131" s="335"/>
      <c r="CA131" s="335"/>
      <c r="CB131" s="335"/>
      <c r="CC131" s="335"/>
      <c r="CD131" s="335"/>
      <c r="CE131" s="335"/>
      <c r="CF131" s="335"/>
      <c r="CG131" s="363"/>
      <c r="CH131" s="363"/>
      <c r="CI131" s="36"/>
      <c r="CJ131" s="36"/>
      <c r="CK131" s="36"/>
      <c r="CL131" s="36"/>
      <c r="CM131" s="36"/>
      <c r="CN131" s="33"/>
      <c r="CO131" s="334" t="s">
        <v>16</v>
      </c>
      <c r="CP131" s="334"/>
      <c r="CQ131" s="34">
        <f>BL129</f>
        <v>11</v>
      </c>
      <c r="CR131" s="35" t="s">
        <v>17</v>
      </c>
      <c r="CS131" s="335" t="str">
        <f ca="1">LOOKUP(CQ131,$A$5:$A$20,$B$5:$B$19)</f>
        <v>Kmochova "B"</v>
      </c>
      <c r="CT131" s="335"/>
      <c r="CU131" s="335"/>
      <c r="CV131" s="335"/>
      <c r="CW131" s="335"/>
      <c r="CX131" s="335"/>
      <c r="CY131" s="335"/>
      <c r="CZ131" s="335"/>
      <c r="DA131" s="335"/>
      <c r="DB131" s="335"/>
      <c r="DC131" s="335"/>
      <c r="DD131" s="335"/>
      <c r="DE131" s="335"/>
      <c r="DF131" s="22"/>
    </row>
    <row r="132" spans="57:110" ht="20.25" customHeight="1" x14ac:dyDescent="0.25">
      <c r="BN132" s="19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9"/>
      <c r="DA132" s="39"/>
      <c r="DB132" s="39"/>
      <c r="DC132" s="39"/>
      <c r="DD132" s="39"/>
      <c r="DE132" s="39"/>
      <c r="DF132" s="22"/>
    </row>
    <row r="133" spans="57:110" ht="20.25" customHeight="1" x14ac:dyDescent="0.25">
      <c r="BN133" s="19"/>
      <c r="BO133" s="41" t="s">
        <v>21</v>
      </c>
      <c r="BP133" s="42">
        <f>BU131</f>
        <v>10</v>
      </c>
      <c r="BQ133" s="43" t="s">
        <v>10</v>
      </c>
      <c r="BR133" s="44">
        <v>1</v>
      </c>
      <c r="BS133" s="44">
        <v>2</v>
      </c>
      <c r="BT133" s="44">
        <v>3</v>
      </c>
      <c r="BU133" s="44">
        <v>4</v>
      </c>
      <c r="BV133" s="44">
        <v>5</v>
      </c>
      <c r="BW133" s="44">
        <v>6</v>
      </c>
      <c r="BX133" s="44">
        <v>7</v>
      </c>
      <c r="BY133" s="44">
        <v>8</v>
      </c>
      <c r="BZ133" s="44">
        <v>9</v>
      </c>
      <c r="CA133" s="44">
        <v>10</v>
      </c>
      <c r="CB133" s="44">
        <v>11</v>
      </c>
      <c r="CC133" s="44">
        <v>12</v>
      </c>
      <c r="CD133" s="44">
        <v>13</v>
      </c>
      <c r="CE133" s="44">
        <v>14</v>
      </c>
      <c r="CF133" s="44">
        <v>15</v>
      </c>
      <c r="CG133" s="44">
        <v>16</v>
      </c>
      <c r="CH133" s="44">
        <v>17</v>
      </c>
      <c r="CI133" s="44">
        <v>18</v>
      </c>
      <c r="CJ133" s="44">
        <v>19</v>
      </c>
      <c r="CK133" s="44">
        <v>20</v>
      </c>
      <c r="CL133" s="44">
        <v>21</v>
      </c>
      <c r="CM133" s="44">
        <v>22</v>
      </c>
      <c r="CN133" s="44">
        <v>23</v>
      </c>
      <c r="CO133" s="44">
        <v>24</v>
      </c>
      <c r="CP133" s="44">
        <v>25</v>
      </c>
      <c r="CQ133" s="44">
        <v>26</v>
      </c>
      <c r="CR133" s="44">
        <v>27</v>
      </c>
      <c r="CS133" s="44">
        <v>28</v>
      </c>
      <c r="CT133" s="44">
        <v>29</v>
      </c>
      <c r="CU133" s="44">
        <v>30</v>
      </c>
      <c r="CV133" s="44">
        <v>31</v>
      </c>
      <c r="CW133" s="44">
        <v>32</v>
      </c>
      <c r="CX133" s="44">
        <v>33</v>
      </c>
      <c r="CY133" s="44">
        <v>34</v>
      </c>
      <c r="CZ133" s="45">
        <v>35</v>
      </c>
      <c r="DA133" s="45">
        <v>36</v>
      </c>
      <c r="DB133" s="45">
        <v>37</v>
      </c>
      <c r="DC133" s="45">
        <v>38</v>
      </c>
      <c r="DD133" s="45">
        <v>39</v>
      </c>
      <c r="DE133" s="45">
        <v>40</v>
      </c>
      <c r="DF133" s="22"/>
    </row>
    <row r="134" spans="57:110" ht="20.25" customHeight="1" x14ac:dyDescent="0.25">
      <c r="BN134" s="19"/>
      <c r="BO134" s="47"/>
      <c r="BP134" s="48"/>
      <c r="BQ134" s="49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1"/>
      <c r="DA134" s="51"/>
      <c r="DB134" s="51"/>
      <c r="DC134" s="51"/>
      <c r="DD134" s="51"/>
      <c r="DE134" s="51"/>
      <c r="DF134" s="22"/>
    </row>
    <row r="135" spans="57:110" ht="20.25" customHeight="1" x14ac:dyDescent="0.25">
      <c r="BN135" s="19"/>
      <c r="BO135" s="52" t="s">
        <v>21</v>
      </c>
      <c r="BP135" s="53">
        <f>CQ131</f>
        <v>11</v>
      </c>
      <c r="BQ135" s="54" t="s">
        <v>10</v>
      </c>
      <c r="BR135" s="44">
        <v>1</v>
      </c>
      <c r="BS135" s="44">
        <v>2</v>
      </c>
      <c r="BT135" s="44">
        <v>3</v>
      </c>
      <c r="BU135" s="44">
        <v>4</v>
      </c>
      <c r="BV135" s="44">
        <v>5</v>
      </c>
      <c r="BW135" s="44">
        <v>6</v>
      </c>
      <c r="BX135" s="44">
        <v>7</v>
      </c>
      <c r="BY135" s="44">
        <v>8</v>
      </c>
      <c r="BZ135" s="44">
        <v>9</v>
      </c>
      <c r="CA135" s="44">
        <v>10</v>
      </c>
      <c r="CB135" s="44">
        <v>11</v>
      </c>
      <c r="CC135" s="44">
        <v>12</v>
      </c>
      <c r="CD135" s="44">
        <v>13</v>
      </c>
      <c r="CE135" s="44">
        <v>14</v>
      </c>
      <c r="CF135" s="44">
        <v>15</v>
      </c>
      <c r="CG135" s="44">
        <v>16</v>
      </c>
      <c r="CH135" s="44">
        <v>17</v>
      </c>
      <c r="CI135" s="44">
        <v>18</v>
      </c>
      <c r="CJ135" s="44">
        <v>19</v>
      </c>
      <c r="CK135" s="44">
        <v>20</v>
      </c>
      <c r="CL135" s="44">
        <v>21</v>
      </c>
      <c r="CM135" s="44">
        <v>22</v>
      </c>
      <c r="CN135" s="44">
        <v>23</v>
      </c>
      <c r="CO135" s="44">
        <v>24</v>
      </c>
      <c r="CP135" s="44">
        <v>25</v>
      </c>
      <c r="CQ135" s="44">
        <v>26</v>
      </c>
      <c r="CR135" s="44">
        <v>27</v>
      </c>
      <c r="CS135" s="44">
        <v>28</v>
      </c>
      <c r="CT135" s="44">
        <v>29</v>
      </c>
      <c r="CU135" s="44">
        <v>30</v>
      </c>
      <c r="CV135" s="44">
        <v>31</v>
      </c>
      <c r="CW135" s="44">
        <v>32</v>
      </c>
      <c r="CX135" s="44">
        <v>33</v>
      </c>
      <c r="CY135" s="44">
        <v>34</v>
      </c>
      <c r="CZ135" s="45">
        <v>35</v>
      </c>
      <c r="DA135" s="45">
        <v>36</v>
      </c>
      <c r="DB135" s="45">
        <v>37</v>
      </c>
      <c r="DC135" s="45">
        <v>38</v>
      </c>
      <c r="DD135" s="45">
        <v>39</v>
      </c>
      <c r="DE135" s="45">
        <v>40</v>
      </c>
      <c r="DF135" s="22"/>
    </row>
    <row r="136" spans="57:110" ht="20.25" customHeight="1" thickBot="1" x14ac:dyDescent="0.3">
      <c r="BN136" s="55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7"/>
    </row>
    <row r="137" spans="57:110" ht="20.25" customHeight="1" thickTop="1" x14ac:dyDescent="0.25">
      <c r="BN137" s="7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9"/>
    </row>
    <row r="138" spans="57:110" ht="20.25" customHeight="1" x14ac:dyDescent="0.25">
      <c r="BE138" s="6" t="str">
        <f>AS8</f>
        <v>4. KOLO</v>
      </c>
      <c r="BF138" s="6">
        <f>AT8</f>
        <v>0.37916666666666676</v>
      </c>
      <c r="BG138" s="6">
        <f>AU8</f>
        <v>8</v>
      </c>
      <c r="BH138" s="6" t="str">
        <f t="shared" ref="BH138:BL139" si="15">AV8</f>
        <v>HŘIŠTĚ</v>
      </c>
      <c r="BI138" s="6" t="str">
        <f t="shared" si="15"/>
        <v>skupina</v>
      </c>
      <c r="BJ138" s="6">
        <f t="shared" si="15"/>
        <v>14</v>
      </c>
      <c r="BK138" s="6" t="str">
        <f t="shared" si="15"/>
        <v>:</v>
      </c>
      <c r="BL138" s="6">
        <f t="shared" si="15"/>
        <v>15</v>
      </c>
      <c r="BN138" s="19"/>
      <c r="BO138" s="325" t="str">
        <f>BE138</f>
        <v>4. KOLO</v>
      </c>
      <c r="BP138" s="325"/>
      <c r="BQ138" s="325"/>
      <c r="BR138" s="325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326">
        <f>BG138</f>
        <v>8</v>
      </c>
      <c r="CD138" s="326"/>
      <c r="CE138" s="327" t="s">
        <v>11</v>
      </c>
      <c r="CF138" s="327"/>
      <c r="CG138" s="327"/>
      <c r="CH138" s="327"/>
      <c r="CI138" s="315" t="s">
        <v>12</v>
      </c>
      <c r="CJ138" s="316">
        <f>BF138</f>
        <v>0.37916666666666676</v>
      </c>
      <c r="CK138" s="316"/>
      <c r="CL138" s="317" t="s">
        <v>9</v>
      </c>
      <c r="CM138" s="317"/>
      <c r="CN138" s="318" t="str">
        <f>BI139</f>
        <v>D</v>
      </c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1"/>
      <c r="DA138" s="319" t="s">
        <v>13</v>
      </c>
      <c r="DB138" s="319"/>
      <c r="DC138" s="319"/>
      <c r="DD138" s="320">
        <f>BH139</f>
        <v>2</v>
      </c>
      <c r="DE138" s="320"/>
      <c r="DF138" s="22"/>
    </row>
    <row r="139" spans="57:110" ht="20.25" customHeight="1" x14ac:dyDescent="0.25">
      <c r="BH139" s="6">
        <f t="shared" si="15"/>
        <v>2</v>
      </c>
      <c r="BI139" s="6" t="str">
        <f t="shared" si="15"/>
        <v>D</v>
      </c>
      <c r="BJ139" s="6" t="str">
        <f t="shared" ca="1" si="15"/>
        <v>Mnichovická "A"</v>
      </c>
      <c r="BK139" s="6">
        <f t="shared" si="15"/>
        <v>0</v>
      </c>
      <c r="BL139" s="6" t="str">
        <f t="shared" ca="1" si="15"/>
        <v>Lipanská "B"</v>
      </c>
      <c r="BN139" s="19"/>
      <c r="BO139" s="325"/>
      <c r="BP139" s="325"/>
      <c r="BQ139" s="325"/>
      <c r="BR139" s="325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326"/>
      <c r="CD139" s="326"/>
      <c r="CE139" s="327"/>
      <c r="CF139" s="327"/>
      <c r="CG139" s="327"/>
      <c r="CH139" s="327"/>
      <c r="CI139" s="315"/>
      <c r="CJ139" s="316"/>
      <c r="CK139" s="316"/>
      <c r="CL139" s="317"/>
      <c r="CM139" s="317"/>
      <c r="CN139" s="318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1"/>
      <c r="DA139" s="319"/>
      <c r="DB139" s="319"/>
      <c r="DC139" s="319"/>
      <c r="DD139" s="320"/>
      <c r="DE139" s="320"/>
      <c r="DF139" s="22"/>
    </row>
    <row r="140" spans="57:110" ht="20.25" customHeight="1" x14ac:dyDescent="0.25">
      <c r="BN140" s="19"/>
      <c r="BO140" s="33"/>
      <c r="BP140" s="33"/>
      <c r="BQ140" s="33"/>
      <c r="BR140" s="33"/>
      <c r="BS140" s="334" t="s">
        <v>16</v>
      </c>
      <c r="BT140" s="334"/>
      <c r="BU140" s="34">
        <f>BJ138</f>
        <v>14</v>
      </c>
      <c r="BV140" s="35" t="s">
        <v>17</v>
      </c>
      <c r="BW140" s="335" t="str">
        <f ca="1">LOOKUP(BU140,$A$5:$A$20,$B$5:$B$19)</f>
        <v>Mnichovická "A"</v>
      </c>
      <c r="BX140" s="335"/>
      <c r="BY140" s="335"/>
      <c r="BZ140" s="335"/>
      <c r="CA140" s="335"/>
      <c r="CB140" s="335"/>
      <c r="CC140" s="335"/>
      <c r="CD140" s="335"/>
      <c r="CE140" s="335"/>
      <c r="CF140" s="335"/>
      <c r="CG140" s="363"/>
      <c r="CH140" s="363"/>
      <c r="CI140" s="36"/>
      <c r="CJ140" s="36"/>
      <c r="CK140" s="36"/>
      <c r="CL140" s="36"/>
      <c r="CM140" s="36"/>
      <c r="CN140" s="33"/>
      <c r="CO140" s="334" t="s">
        <v>16</v>
      </c>
      <c r="CP140" s="334"/>
      <c r="CQ140" s="34">
        <f>BL138</f>
        <v>15</v>
      </c>
      <c r="CR140" s="35" t="s">
        <v>17</v>
      </c>
      <c r="CS140" s="335" t="str">
        <f ca="1">LOOKUP(CQ140,$A$5:$A$20,$B$5:$B$19)</f>
        <v>Lipanská "B"</v>
      </c>
      <c r="CT140" s="335"/>
      <c r="CU140" s="335"/>
      <c r="CV140" s="335"/>
      <c r="CW140" s="335"/>
      <c r="CX140" s="335"/>
      <c r="CY140" s="335"/>
      <c r="CZ140" s="335"/>
      <c r="DA140" s="335"/>
      <c r="DB140" s="335"/>
      <c r="DC140" s="335"/>
      <c r="DD140" s="335"/>
      <c r="DE140" s="335"/>
      <c r="DF140" s="22"/>
    </row>
    <row r="141" spans="57:110" ht="20.25" customHeight="1" x14ac:dyDescent="0.25">
      <c r="BN141" s="19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9"/>
      <c r="DA141" s="39"/>
      <c r="DB141" s="39"/>
      <c r="DC141" s="39"/>
      <c r="DD141" s="39"/>
      <c r="DE141" s="39"/>
      <c r="DF141" s="22"/>
    </row>
    <row r="142" spans="57:110" ht="20.25" customHeight="1" x14ac:dyDescent="0.25">
      <c r="BN142" s="19"/>
      <c r="BO142" s="41" t="s">
        <v>21</v>
      </c>
      <c r="BP142" s="42">
        <f>BU140</f>
        <v>14</v>
      </c>
      <c r="BQ142" s="43" t="s">
        <v>10</v>
      </c>
      <c r="BR142" s="44">
        <v>1</v>
      </c>
      <c r="BS142" s="44">
        <v>2</v>
      </c>
      <c r="BT142" s="44">
        <v>3</v>
      </c>
      <c r="BU142" s="44">
        <v>4</v>
      </c>
      <c r="BV142" s="44">
        <v>5</v>
      </c>
      <c r="BW142" s="44">
        <v>6</v>
      </c>
      <c r="BX142" s="44">
        <v>7</v>
      </c>
      <c r="BY142" s="44">
        <v>8</v>
      </c>
      <c r="BZ142" s="44">
        <v>9</v>
      </c>
      <c r="CA142" s="44">
        <v>10</v>
      </c>
      <c r="CB142" s="44">
        <v>11</v>
      </c>
      <c r="CC142" s="44">
        <v>12</v>
      </c>
      <c r="CD142" s="44">
        <v>13</v>
      </c>
      <c r="CE142" s="44">
        <v>14</v>
      </c>
      <c r="CF142" s="44">
        <v>15</v>
      </c>
      <c r="CG142" s="44">
        <v>16</v>
      </c>
      <c r="CH142" s="44">
        <v>17</v>
      </c>
      <c r="CI142" s="44">
        <v>18</v>
      </c>
      <c r="CJ142" s="44">
        <v>19</v>
      </c>
      <c r="CK142" s="44">
        <v>20</v>
      </c>
      <c r="CL142" s="44">
        <v>21</v>
      </c>
      <c r="CM142" s="44">
        <v>22</v>
      </c>
      <c r="CN142" s="44">
        <v>23</v>
      </c>
      <c r="CO142" s="44">
        <v>24</v>
      </c>
      <c r="CP142" s="44">
        <v>25</v>
      </c>
      <c r="CQ142" s="44">
        <v>26</v>
      </c>
      <c r="CR142" s="44">
        <v>27</v>
      </c>
      <c r="CS142" s="44">
        <v>28</v>
      </c>
      <c r="CT142" s="44">
        <v>29</v>
      </c>
      <c r="CU142" s="44">
        <v>30</v>
      </c>
      <c r="CV142" s="44">
        <v>31</v>
      </c>
      <c r="CW142" s="44">
        <v>32</v>
      </c>
      <c r="CX142" s="44">
        <v>33</v>
      </c>
      <c r="CY142" s="44">
        <v>34</v>
      </c>
      <c r="CZ142" s="45">
        <v>35</v>
      </c>
      <c r="DA142" s="45">
        <v>36</v>
      </c>
      <c r="DB142" s="45">
        <v>37</v>
      </c>
      <c r="DC142" s="45">
        <v>38</v>
      </c>
      <c r="DD142" s="45">
        <v>39</v>
      </c>
      <c r="DE142" s="45">
        <v>40</v>
      </c>
      <c r="DF142" s="22"/>
    </row>
    <row r="143" spans="57:110" ht="20.25" customHeight="1" x14ac:dyDescent="0.25">
      <c r="BN143" s="19"/>
      <c r="BO143" s="47"/>
      <c r="BP143" s="48"/>
      <c r="BQ143" s="49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1"/>
      <c r="DA143" s="51"/>
      <c r="DB143" s="51"/>
      <c r="DC143" s="51"/>
      <c r="DD143" s="51"/>
      <c r="DE143" s="51"/>
      <c r="DF143" s="22"/>
    </row>
    <row r="144" spans="57:110" ht="20.25" customHeight="1" x14ac:dyDescent="0.25">
      <c r="BN144" s="19"/>
      <c r="BO144" s="52" t="s">
        <v>21</v>
      </c>
      <c r="BP144" s="53">
        <f>CQ140</f>
        <v>15</v>
      </c>
      <c r="BQ144" s="54" t="s">
        <v>10</v>
      </c>
      <c r="BR144" s="44">
        <v>1</v>
      </c>
      <c r="BS144" s="44">
        <v>2</v>
      </c>
      <c r="BT144" s="44">
        <v>3</v>
      </c>
      <c r="BU144" s="44">
        <v>4</v>
      </c>
      <c r="BV144" s="44">
        <v>5</v>
      </c>
      <c r="BW144" s="44">
        <v>6</v>
      </c>
      <c r="BX144" s="44">
        <v>7</v>
      </c>
      <c r="BY144" s="44">
        <v>8</v>
      </c>
      <c r="BZ144" s="44">
        <v>9</v>
      </c>
      <c r="CA144" s="44">
        <v>10</v>
      </c>
      <c r="CB144" s="44">
        <v>11</v>
      </c>
      <c r="CC144" s="44">
        <v>12</v>
      </c>
      <c r="CD144" s="44">
        <v>13</v>
      </c>
      <c r="CE144" s="44">
        <v>14</v>
      </c>
      <c r="CF144" s="44">
        <v>15</v>
      </c>
      <c r="CG144" s="44">
        <v>16</v>
      </c>
      <c r="CH144" s="44">
        <v>17</v>
      </c>
      <c r="CI144" s="44">
        <v>18</v>
      </c>
      <c r="CJ144" s="44">
        <v>19</v>
      </c>
      <c r="CK144" s="44">
        <v>20</v>
      </c>
      <c r="CL144" s="44">
        <v>21</v>
      </c>
      <c r="CM144" s="44">
        <v>22</v>
      </c>
      <c r="CN144" s="44">
        <v>23</v>
      </c>
      <c r="CO144" s="44">
        <v>24</v>
      </c>
      <c r="CP144" s="44">
        <v>25</v>
      </c>
      <c r="CQ144" s="44">
        <v>26</v>
      </c>
      <c r="CR144" s="44">
        <v>27</v>
      </c>
      <c r="CS144" s="44">
        <v>28</v>
      </c>
      <c r="CT144" s="44">
        <v>29</v>
      </c>
      <c r="CU144" s="44">
        <v>30</v>
      </c>
      <c r="CV144" s="44">
        <v>31</v>
      </c>
      <c r="CW144" s="44">
        <v>32</v>
      </c>
      <c r="CX144" s="44">
        <v>33</v>
      </c>
      <c r="CY144" s="44">
        <v>34</v>
      </c>
      <c r="CZ144" s="45">
        <v>35</v>
      </c>
      <c r="DA144" s="45">
        <v>36</v>
      </c>
      <c r="DB144" s="45">
        <v>37</v>
      </c>
      <c r="DC144" s="45">
        <v>38</v>
      </c>
      <c r="DD144" s="45">
        <v>39</v>
      </c>
      <c r="DE144" s="45">
        <v>40</v>
      </c>
      <c r="DF144" s="22"/>
    </row>
    <row r="145" spans="57:110" ht="20.25" customHeight="1" thickBot="1" x14ac:dyDescent="0.3">
      <c r="BN145" s="55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7"/>
    </row>
    <row r="146" spans="57:110" ht="20.25" customHeight="1" thickTop="1" x14ac:dyDescent="0.25">
      <c r="BN146" s="7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9"/>
    </row>
    <row r="147" spans="57:110" ht="20.25" customHeight="1" x14ac:dyDescent="0.25">
      <c r="BE147" s="6" t="str">
        <f>AS10</f>
        <v>5. KOLO</v>
      </c>
      <c r="BF147" s="6">
        <f>AT10</f>
        <v>0.38750000000000012</v>
      </c>
      <c r="BG147" s="6">
        <f>AU10</f>
        <v>10</v>
      </c>
      <c r="BH147" s="6" t="str">
        <f t="shared" ref="BH147:BL148" si="16">AV10</f>
        <v>HŘIŠTĚ</v>
      </c>
      <c r="BI147" s="6" t="str">
        <f t="shared" si="16"/>
        <v>skupina</v>
      </c>
      <c r="BJ147" s="6">
        <f t="shared" si="16"/>
        <v>2</v>
      </c>
      <c r="BK147" s="6" t="str">
        <f t="shared" si="16"/>
        <v>:</v>
      </c>
      <c r="BL147" s="6">
        <f t="shared" si="16"/>
        <v>4</v>
      </c>
      <c r="BN147" s="19"/>
      <c r="BO147" s="325" t="str">
        <f>BE147</f>
        <v>5. KOLO</v>
      </c>
      <c r="BP147" s="325"/>
      <c r="BQ147" s="325"/>
      <c r="BR147" s="325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326">
        <f>BG147</f>
        <v>10</v>
      </c>
      <c r="CD147" s="326"/>
      <c r="CE147" s="327" t="s">
        <v>11</v>
      </c>
      <c r="CF147" s="327"/>
      <c r="CG147" s="327"/>
      <c r="CH147" s="327"/>
      <c r="CI147" s="315" t="s">
        <v>12</v>
      </c>
      <c r="CJ147" s="316">
        <f>BF147</f>
        <v>0.38750000000000012</v>
      </c>
      <c r="CK147" s="316"/>
      <c r="CL147" s="317" t="s">
        <v>9</v>
      </c>
      <c r="CM147" s="317"/>
      <c r="CN147" s="318" t="str">
        <f>BI148</f>
        <v>A</v>
      </c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1"/>
      <c r="DA147" s="319" t="s">
        <v>13</v>
      </c>
      <c r="DB147" s="319"/>
      <c r="DC147" s="319"/>
      <c r="DD147" s="320">
        <f>BH148</f>
        <v>2</v>
      </c>
      <c r="DE147" s="320"/>
      <c r="DF147" s="22"/>
    </row>
    <row r="148" spans="57:110" ht="20.25" customHeight="1" x14ac:dyDescent="0.25">
      <c r="BH148" s="6">
        <f t="shared" si="16"/>
        <v>2</v>
      </c>
      <c r="BI148" s="6" t="str">
        <f t="shared" si="16"/>
        <v>A</v>
      </c>
      <c r="BJ148" s="6" t="str">
        <f t="shared" ca="1" si="16"/>
        <v>Velim "A"</v>
      </c>
      <c r="BK148" s="6">
        <f t="shared" si="16"/>
        <v>0</v>
      </c>
      <c r="BL148" s="6" t="str">
        <f t="shared" ca="1" si="16"/>
        <v>Ovčárecká "B"</v>
      </c>
      <c r="BN148" s="19"/>
      <c r="BO148" s="325"/>
      <c r="BP148" s="325"/>
      <c r="BQ148" s="325"/>
      <c r="BR148" s="325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326"/>
      <c r="CD148" s="326"/>
      <c r="CE148" s="327"/>
      <c r="CF148" s="327"/>
      <c r="CG148" s="327"/>
      <c r="CH148" s="327"/>
      <c r="CI148" s="315"/>
      <c r="CJ148" s="316"/>
      <c r="CK148" s="316"/>
      <c r="CL148" s="317"/>
      <c r="CM148" s="317"/>
      <c r="CN148" s="318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1"/>
      <c r="DA148" s="319"/>
      <c r="DB148" s="319"/>
      <c r="DC148" s="319"/>
      <c r="DD148" s="320"/>
      <c r="DE148" s="320"/>
      <c r="DF148" s="22"/>
    </row>
    <row r="149" spans="57:110" ht="20.25" customHeight="1" x14ac:dyDescent="0.25">
      <c r="BN149" s="19"/>
      <c r="BO149" s="33"/>
      <c r="BP149" s="33"/>
      <c r="BQ149" s="33"/>
      <c r="BR149" s="33"/>
      <c r="BS149" s="334" t="s">
        <v>16</v>
      </c>
      <c r="BT149" s="334"/>
      <c r="BU149" s="34">
        <f>BJ147</f>
        <v>2</v>
      </c>
      <c r="BV149" s="35" t="s">
        <v>17</v>
      </c>
      <c r="BW149" s="335" t="str">
        <f ca="1">LOOKUP(BU149,$A$5:$A$20,$B$5:$B$19)</f>
        <v>Velim "A"</v>
      </c>
      <c r="BX149" s="335"/>
      <c r="BY149" s="335"/>
      <c r="BZ149" s="335"/>
      <c r="CA149" s="335"/>
      <c r="CB149" s="335"/>
      <c r="CC149" s="335"/>
      <c r="CD149" s="335"/>
      <c r="CE149" s="335"/>
      <c r="CF149" s="335"/>
      <c r="CG149" s="363"/>
      <c r="CH149" s="363"/>
      <c r="CI149" s="36"/>
      <c r="CJ149" s="36"/>
      <c r="CK149" s="36"/>
      <c r="CL149" s="36"/>
      <c r="CM149" s="36"/>
      <c r="CN149" s="33"/>
      <c r="CO149" s="334" t="s">
        <v>16</v>
      </c>
      <c r="CP149" s="334"/>
      <c r="CQ149" s="34">
        <f>BL147</f>
        <v>4</v>
      </c>
      <c r="CR149" s="35" t="s">
        <v>17</v>
      </c>
      <c r="CS149" s="335" t="str">
        <f ca="1">LOOKUP(CQ149,$A$5:$A$20,$B$5:$B$19)</f>
        <v>Ovčárecká "B"</v>
      </c>
      <c r="CT149" s="335"/>
      <c r="CU149" s="335"/>
      <c r="CV149" s="335"/>
      <c r="CW149" s="335"/>
      <c r="CX149" s="335"/>
      <c r="CY149" s="335"/>
      <c r="CZ149" s="335"/>
      <c r="DA149" s="335"/>
      <c r="DB149" s="335"/>
      <c r="DC149" s="335"/>
      <c r="DD149" s="335"/>
      <c r="DE149" s="335"/>
      <c r="DF149" s="22"/>
    </row>
    <row r="150" spans="57:110" ht="20.25" customHeight="1" x14ac:dyDescent="0.25">
      <c r="BN150" s="19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9"/>
      <c r="DA150" s="39"/>
      <c r="DB150" s="39"/>
      <c r="DC150" s="39"/>
      <c r="DD150" s="39"/>
      <c r="DE150" s="39"/>
      <c r="DF150" s="22"/>
    </row>
    <row r="151" spans="57:110" ht="20.25" customHeight="1" x14ac:dyDescent="0.25">
      <c r="BN151" s="19"/>
      <c r="BO151" s="41" t="s">
        <v>21</v>
      </c>
      <c r="BP151" s="42">
        <f>BU149</f>
        <v>2</v>
      </c>
      <c r="BQ151" s="43" t="s">
        <v>10</v>
      </c>
      <c r="BR151" s="44">
        <v>1</v>
      </c>
      <c r="BS151" s="44">
        <v>2</v>
      </c>
      <c r="BT151" s="44">
        <v>3</v>
      </c>
      <c r="BU151" s="44">
        <v>4</v>
      </c>
      <c r="BV151" s="44">
        <v>5</v>
      </c>
      <c r="BW151" s="44">
        <v>6</v>
      </c>
      <c r="BX151" s="44">
        <v>7</v>
      </c>
      <c r="BY151" s="44">
        <v>8</v>
      </c>
      <c r="BZ151" s="44">
        <v>9</v>
      </c>
      <c r="CA151" s="44">
        <v>10</v>
      </c>
      <c r="CB151" s="44">
        <v>11</v>
      </c>
      <c r="CC151" s="44">
        <v>12</v>
      </c>
      <c r="CD151" s="44">
        <v>13</v>
      </c>
      <c r="CE151" s="44">
        <v>14</v>
      </c>
      <c r="CF151" s="44">
        <v>15</v>
      </c>
      <c r="CG151" s="44">
        <v>16</v>
      </c>
      <c r="CH151" s="44">
        <v>17</v>
      </c>
      <c r="CI151" s="44">
        <v>18</v>
      </c>
      <c r="CJ151" s="44">
        <v>19</v>
      </c>
      <c r="CK151" s="44">
        <v>20</v>
      </c>
      <c r="CL151" s="44">
        <v>21</v>
      </c>
      <c r="CM151" s="44">
        <v>22</v>
      </c>
      <c r="CN151" s="44">
        <v>23</v>
      </c>
      <c r="CO151" s="44">
        <v>24</v>
      </c>
      <c r="CP151" s="44">
        <v>25</v>
      </c>
      <c r="CQ151" s="44">
        <v>26</v>
      </c>
      <c r="CR151" s="44">
        <v>27</v>
      </c>
      <c r="CS151" s="44">
        <v>28</v>
      </c>
      <c r="CT151" s="44">
        <v>29</v>
      </c>
      <c r="CU151" s="44">
        <v>30</v>
      </c>
      <c r="CV151" s="44">
        <v>31</v>
      </c>
      <c r="CW151" s="44">
        <v>32</v>
      </c>
      <c r="CX151" s="44">
        <v>33</v>
      </c>
      <c r="CY151" s="44">
        <v>34</v>
      </c>
      <c r="CZ151" s="45">
        <v>35</v>
      </c>
      <c r="DA151" s="45">
        <v>36</v>
      </c>
      <c r="DB151" s="45">
        <v>37</v>
      </c>
      <c r="DC151" s="45">
        <v>38</v>
      </c>
      <c r="DD151" s="45">
        <v>39</v>
      </c>
      <c r="DE151" s="45">
        <v>40</v>
      </c>
      <c r="DF151" s="22"/>
    </row>
    <row r="152" spans="57:110" ht="20.25" customHeight="1" x14ac:dyDescent="0.25">
      <c r="BN152" s="19"/>
      <c r="BO152" s="47"/>
      <c r="BP152" s="48"/>
      <c r="BQ152" s="49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1"/>
      <c r="DA152" s="51"/>
      <c r="DB152" s="51"/>
      <c r="DC152" s="51"/>
      <c r="DD152" s="51"/>
      <c r="DE152" s="51"/>
      <c r="DF152" s="22"/>
    </row>
    <row r="153" spans="57:110" ht="20.25" customHeight="1" x14ac:dyDescent="0.25">
      <c r="BN153" s="19"/>
      <c r="BO153" s="52" t="s">
        <v>21</v>
      </c>
      <c r="BP153" s="53">
        <f>CQ149</f>
        <v>4</v>
      </c>
      <c r="BQ153" s="54" t="s">
        <v>10</v>
      </c>
      <c r="BR153" s="44">
        <v>1</v>
      </c>
      <c r="BS153" s="44">
        <v>2</v>
      </c>
      <c r="BT153" s="44">
        <v>3</v>
      </c>
      <c r="BU153" s="44">
        <v>4</v>
      </c>
      <c r="BV153" s="44">
        <v>5</v>
      </c>
      <c r="BW153" s="44">
        <v>6</v>
      </c>
      <c r="BX153" s="44">
        <v>7</v>
      </c>
      <c r="BY153" s="44">
        <v>8</v>
      </c>
      <c r="BZ153" s="44">
        <v>9</v>
      </c>
      <c r="CA153" s="44">
        <v>10</v>
      </c>
      <c r="CB153" s="44">
        <v>11</v>
      </c>
      <c r="CC153" s="44">
        <v>12</v>
      </c>
      <c r="CD153" s="44">
        <v>13</v>
      </c>
      <c r="CE153" s="44">
        <v>14</v>
      </c>
      <c r="CF153" s="44">
        <v>15</v>
      </c>
      <c r="CG153" s="44">
        <v>16</v>
      </c>
      <c r="CH153" s="44">
        <v>17</v>
      </c>
      <c r="CI153" s="44">
        <v>18</v>
      </c>
      <c r="CJ153" s="44">
        <v>19</v>
      </c>
      <c r="CK153" s="44">
        <v>20</v>
      </c>
      <c r="CL153" s="44">
        <v>21</v>
      </c>
      <c r="CM153" s="44">
        <v>22</v>
      </c>
      <c r="CN153" s="44">
        <v>23</v>
      </c>
      <c r="CO153" s="44">
        <v>24</v>
      </c>
      <c r="CP153" s="44">
        <v>25</v>
      </c>
      <c r="CQ153" s="44">
        <v>26</v>
      </c>
      <c r="CR153" s="44">
        <v>27</v>
      </c>
      <c r="CS153" s="44">
        <v>28</v>
      </c>
      <c r="CT153" s="44">
        <v>29</v>
      </c>
      <c r="CU153" s="44">
        <v>30</v>
      </c>
      <c r="CV153" s="44">
        <v>31</v>
      </c>
      <c r="CW153" s="44">
        <v>32</v>
      </c>
      <c r="CX153" s="44">
        <v>33</v>
      </c>
      <c r="CY153" s="44">
        <v>34</v>
      </c>
      <c r="CZ153" s="45">
        <v>35</v>
      </c>
      <c r="DA153" s="45">
        <v>36</v>
      </c>
      <c r="DB153" s="45">
        <v>37</v>
      </c>
      <c r="DC153" s="45">
        <v>38</v>
      </c>
      <c r="DD153" s="45">
        <v>39</v>
      </c>
      <c r="DE153" s="45">
        <v>40</v>
      </c>
      <c r="DF153" s="22"/>
    </row>
    <row r="154" spans="57:110" ht="20.25" customHeight="1" thickBot="1" x14ac:dyDescent="0.3">
      <c r="BN154" s="55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7"/>
    </row>
    <row r="155" spans="57:110" ht="20.25" customHeight="1" thickTop="1" x14ac:dyDescent="0.25">
      <c r="BN155" s="7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9"/>
    </row>
    <row r="156" spans="57:110" ht="20.25" customHeight="1" x14ac:dyDescent="0.25">
      <c r="BE156" s="6" t="str">
        <f>AS12</f>
        <v>6. KOLO</v>
      </c>
      <c r="BF156" s="6">
        <f>AT12</f>
        <v>0.39583333333333348</v>
      </c>
      <c r="BG156" s="6">
        <f>AU12</f>
        <v>12</v>
      </c>
      <c r="BH156" s="6" t="str">
        <f t="shared" ref="BH156:BL157" si="17">AV12</f>
        <v>HŘIŠTĚ</v>
      </c>
      <c r="BI156" s="6" t="str">
        <f t="shared" si="17"/>
        <v>skupina</v>
      </c>
      <c r="BJ156" s="6">
        <f t="shared" si="17"/>
        <v>6</v>
      </c>
      <c r="BK156" s="6" t="str">
        <f t="shared" si="17"/>
        <v>:</v>
      </c>
      <c r="BL156" s="6">
        <f t="shared" si="17"/>
        <v>8</v>
      </c>
      <c r="BN156" s="19"/>
      <c r="BO156" s="325" t="str">
        <f>BE156</f>
        <v>6. KOLO</v>
      </c>
      <c r="BP156" s="325"/>
      <c r="BQ156" s="325"/>
      <c r="BR156" s="325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326">
        <f>BG156</f>
        <v>12</v>
      </c>
      <c r="CD156" s="326"/>
      <c r="CE156" s="327" t="s">
        <v>11</v>
      </c>
      <c r="CF156" s="327"/>
      <c r="CG156" s="327"/>
      <c r="CH156" s="327"/>
      <c r="CI156" s="315" t="s">
        <v>12</v>
      </c>
      <c r="CJ156" s="316">
        <f>BF156</f>
        <v>0.39583333333333348</v>
      </c>
      <c r="CK156" s="316"/>
      <c r="CL156" s="317" t="s">
        <v>9</v>
      </c>
      <c r="CM156" s="317"/>
      <c r="CN156" s="318" t="str">
        <f>BI157</f>
        <v>B</v>
      </c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1"/>
      <c r="DA156" s="319" t="s">
        <v>13</v>
      </c>
      <c r="DB156" s="319"/>
      <c r="DC156" s="319"/>
      <c r="DD156" s="320">
        <f>BH157</f>
        <v>2</v>
      </c>
      <c r="DE156" s="320"/>
      <c r="DF156" s="22"/>
    </row>
    <row r="157" spans="57:110" ht="20.25" customHeight="1" x14ac:dyDescent="0.25">
      <c r="BH157" s="6">
        <f t="shared" si="17"/>
        <v>2</v>
      </c>
      <c r="BI157" s="6" t="str">
        <f t="shared" si="17"/>
        <v>B</v>
      </c>
      <c r="BJ157" s="6" t="str">
        <f t="shared" ca="1" si="17"/>
        <v>Prok.Velikého "A"</v>
      </c>
      <c r="BK157" s="6">
        <f t="shared" si="17"/>
        <v>0</v>
      </c>
      <c r="BL157" s="6" t="str">
        <f t="shared" ca="1" si="17"/>
        <v>Mnichovická "B"</v>
      </c>
      <c r="BN157" s="19"/>
      <c r="BO157" s="325"/>
      <c r="BP157" s="325"/>
      <c r="BQ157" s="325"/>
      <c r="BR157" s="325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326"/>
      <c r="CD157" s="326"/>
      <c r="CE157" s="327"/>
      <c r="CF157" s="327"/>
      <c r="CG157" s="327"/>
      <c r="CH157" s="327"/>
      <c r="CI157" s="315"/>
      <c r="CJ157" s="316"/>
      <c r="CK157" s="316"/>
      <c r="CL157" s="317"/>
      <c r="CM157" s="317"/>
      <c r="CN157" s="318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1"/>
      <c r="DA157" s="319"/>
      <c r="DB157" s="319"/>
      <c r="DC157" s="319"/>
      <c r="DD157" s="320"/>
      <c r="DE157" s="320"/>
      <c r="DF157" s="22"/>
    </row>
    <row r="158" spans="57:110" ht="20.25" customHeight="1" x14ac:dyDescent="0.25">
      <c r="BN158" s="19"/>
      <c r="BO158" s="33"/>
      <c r="BP158" s="33"/>
      <c r="BQ158" s="33"/>
      <c r="BR158" s="33"/>
      <c r="BS158" s="334" t="s">
        <v>16</v>
      </c>
      <c r="BT158" s="334"/>
      <c r="BU158" s="34">
        <f>BJ156</f>
        <v>6</v>
      </c>
      <c r="BV158" s="35" t="s">
        <v>17</v>
      </c>
      <c r="BW158" s="335" t="str">
        <f ca="1">LOOKUP(BU158,$A$5:$A$20,$B$5:$B$19)</f>
        <v>Prok.Velikého "A"</v>
      </c>
      <c r="BX158" s="335"/>
      <c r="BY158" s="335"/>
      <c r="BZ158" s="335"/>
      <c r="CA158" s="335"/>
      <c r="CB158" s="335"/>
      <c r="CC158" s="335"/>
      <c r="CD158" s="335"/>
      <c r="CE158" s="335"/>
      <c r="CF158" s="335"/>
      <c r="CG158" s="363"/>
      <c r="CH158" s="363"/>
      <c r="CI158" s="36"/>
      <c r="CJ158" s="36"/>
      <c r="CK158" s="36"/>
      <c r="CL158" s="36"/>
      <c r="CM158" s="36"/>
      <c r="CN158" s="33"/>
      <c r="CO158" s="334" t="s">
        <v>16</v>
      </c>
      <c r="CP158" s="334"/>
      <c r="CQ158" s="34">
        <f>BL156</f>
        <v>8</v>
      </c>
      <c r="CR158" s="35" t="s">
        <v>17</v>
      </c>
      <c r="CS158" s="335" t="str">
        <f ca="1">LOOKUP(CQ158,$A$5:$A$20,$B$5:$B$19)</f>
        <v>Mnichovická "B"</v>
      </c>
      <c r="CT158" s="335"/>
      <c r="CU158" s="335"/>
      <c r="CV158" s="335"/>
      <c r="CW158" s="335"/>
      <c r="CX158" s="335"/>
      <c r="CY158" s="335"/>
      <c r="CZ158" s="335"/>
      <c r="DA158" s="335"/>
      <c r="DB158" s="335"/>
      <c r="DC158" s="335"/>
      <c r="DD158" s="335"/>
      <c r="DE158" s="335"/>
      <c r="DF158" s="22"/>
    </row>
    <row r="159" spans="57:110" ht="20.25" customHeight="1" x14ac:dyDescent="0.25">
      <c r="BN159" s="19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9"/>
      <c r="DA159" s="39"/>
      <c r="DB159" s="39"/>
      <c r="DC159" s="39"/>
      <c r="DD159" s="39"/>
      <c r="DE159" s="39"/>
      <c r="DF159" s="22"/>
    </row>
    <row r="160" spans="57:110" ht="20.25" customHeight="1" x14ac:dyDescent="0.25">
      <c r="BN160" s="19"/>
      <c r="BO160" s="41" t="s">
        <v>21</v>
      </c>
      <c r="BP160" s="42">
        <f>BU158</f>
        <v>6</v>
      </c>
      <c r="BQ160" s="43" t="s">
        <v>10</v>
      </c>
      <c r="BR160" s="44">
        <v>1</v>
      </c>
      <c r="BS160" s="44">
        <v>2</v>
      </c>
      <c r="BT160" s="44">
        <v>3</v>
      </c>
      <c r="BU160" s="44">
        <v>4</v>
      </c>
      <c r="BV160" s="44">
        <v>5</v>
      </c>
      <c r="BW160" s="44">
        <v>6</v>
      </c>
      <c r="BX160" s="44">
        <v>7</v>
      </c>
      <c r="BY160" s="44">
        <v>8</v>
      </c>
      <c r="BZ160" s="44">
        <v>9</v>
      </c>
      <c r="CA160" s="44">
        <v>10</v>
      </c>
      <c r="CB160" s="44">
        <v>11</v>
      </c>
      <c r="CC160" s="44">
        <v>12</v>
      </c>
      <c r="CD160" s="44">
        <v>13</v>
      </c>
      <c r="CE160" s="44">
        <v>14</v>
      </c>
      <c r="CF160" s="44">
        <v>15</v>
      </c>
      <c r="CG160" s="44">
        <v>16</v>
      </c>
      <c r="CH160" s="44">
        <v>17</v>
      </c>
      <c r="CI160" s="44">
        <v>18</v>
      </c>
      <c r="CJ160" s="44">
        <v>19</v>
      </c>
      <c r="CK160" s="44">
        <v>20</v>
      </c>
      <c r="CL160" s="44">
        <v>21</v>
      </c>
      <c r="CM160" s="44">
        <v>22</v>
      </c>
      <c r="CN160" s="44">
        <v>23</v>
      </c>
      <c r="CO160" s="44">
        <v>24</v>
      </c>
      <c r="CP160" s="44">
        <v>25</v>
      </c>
      <c r="CQ160" s="44">
        <v>26</v>
      </c>
      <c r="CR160" s="44">
        <v>27</v>
      </c>
      <c r="CS160" s="44">
        <v>28</v>
      </c>
      <c r="CT160" s="44">
        <v>29</v>
      </c>
      <c r="CU160" s="44">
        <v>30</v>
      </c>
      <c r="CV160" s="44">
        <v>31</v>
      </c>
      <c r="CW160" s="44">
        <v>32</v>
      </c>
      <c r="CX160" s="44">
        <v>33</v>
      </c>
      <c r="CY160" s="44">
        <v>34</v>
      </c>
      <c r="CZ160" s="45">
        <v>35</v>
      </c>
      <c r="DA160" s="45">
        <v>36</v>
      </c>
      <c r="DB160" s="45">
        <v>37</v>
      </c>
      <c r="DC160" s="45">
        <v>38</v>
      </c>
      <c r="DD160" s="45">
        <v>39</v>
      </c>
      <c r="DE160" s="45">
        <v>40</v>
      </c>
      <c r="DF160" s="22"/>
    </row>
    <row r="161" spans="57:110" ht="20.25" customHeight="1" x14ac:dyDescent="0.25">
      <c r="BN161" s="19"/>
      <c r="BO161" s="47"/>
      <c r="BP161" s="48"/>
      <c r="BQ161" s="49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1"/>
      <c r="DA161" s="51"/>
      <c r="DB161" s="51"/>
      <c r="DC161" s="51"/>
      <c r="DD161" s="51"/>
      <c r="DE161" s="51"/>
      <c r="DF161" s="22"/>
    </row>
    <row r="162" spans="57:110" ht="20.25" customHeight="1" x14ac:dyDescent="0.25">
      <c r="BN162" s="19"/>
      <c r="BO162" s="52" t="s">
        <v>21</v>
      </c>
      <c r="BP162" s="53">
        <f>CQ158</f>
        <v>8</v>
      </c>
      <c r="BQ162" s="54" t="s">
        <v>10</v>
      </c>
      <c r="BR162" s="44">
        <v>1</v>
      </c>
      <c r="BS162" s="44">
        <v>2</v>
      </c>
      <c r="BT162" s="44">
        <v>3</v>
      </c>
      <c r="BU162" s="44">
        <v>4</v>
      </c>
      <c r="BV162" s="44">
        <v>5</v>
      </c>
      <c r="BW162" s="44">
        <v>6</v>
      </c>
      <c r="BX162" s="44">
        <v>7</v>
      </c>
      <c r="BY162" s="44">
        <v>8</v>
      </c>
      <c r="BZ162" s="44">
        <v>9</v>
      </c>
      <c r="CA162" s="44">
        <v>10</v>
      </c>
      <c r="CB162" s="44">
        <v>11</v>
      </c>
      <c r="CC162" s="44">
        <v>12</v>
      </c>
      <c r="CD162" s="44">
        <v>13</v>
      </c>
      <c r="CE162" s="44">
        <v>14</v>
      </c>
      <c r="CF162" s="44">
        <v>15</v>
      </c>
      <c r="CG162" s="44">
        <v>16</v>
      </c>
      <c r="CH162" s="44">
        <v>17</v>
      </c>
      <c r="CI162" s="44">
        <v>18</v>
      </c>
      <c r="CJ162" s="44">
        <v>19</v>
      </c>
      <c r="CK162" s="44">
        <v>20</v>
      </c>
      <c r="CL162" s="44">
        <v>21</v>
      </c>
      <c r="CM162" s="44">
        <v>22</v>
      </c>
      <c r="CN162" s="44">
        <v>23</v>
      </c>
      <c r="CO162" s="44">
        <v>24</v>
      </c>
      <c r="CP162" s="44">
        <v>25</v>
      </c>
      <c r="CQ162" s="44">
        <v>26</v>
      </c>
      <c r="CR162" s="44">
        <v>27</v>
      </c>
      <c r="CS162" s="44">
        <v>28</v>
      </c>
      <c r="CT162" s="44">
        <v>29</v>
      </c>
      <c r="CU162" s="44">
        <v>30</v>
      </c>
      <c r="CV162" s="44">
        <v>31</v>
      </c>
      <c r="CW162" s="44">
        <v>32</v>
      </c>
      <c r="CX162" s="44">
        <v>33</v>
      </c>
      <c r="CY162" s="44">
        <v>34</v>
      </c>
      <c r="CZ162" s="45">
        <v>35</v>
      </c>
      <c r="DA162" s="45">
        <v>36</v>
      </c>
      <c r="DB162" s="45">
        <v>37</v>
      </c>
      <c r="DC162" s="45">
        <v>38</v>
      </c>
      <c r="DD162" s="45">
        <v>39</v>
      </c>
      <c r="DE162" s="45">
        <v>40</v>
      </c>
      <c r="DF162" s="22"/>
    </row>
    <row r="163" spans="57:110" ht="20.25" customHeight="1" thickBot="1" x14ac:dyDescent="0.3">
      <c r="BN163" s="55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7"/>
    </row>
    <row r="164" spans="57:110" ht="20.25" customHeight="1" thickTop="1" x14ac:dyDescent="0.25">
      <c r="BN164" s="7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9"/>
    </row>
    <row r="165" spans="57:110" ht="20.25" customHeight="1" x14ac:dyDescent="0.25">
      <c r="BE165" s="6" t="str">
        <f>AS14</f>
        <v>7. KOLO</v>
      </c>
      <c r="BF165" s="6">
        <f>AT14</f>
        <v>0.40416666666666684</v>
      </c>
      <c r="BG165" s="6">
        <f>AU14</f>
        <v>14</v>
      </c>
      <c r="BH165" s="6" t="str">
        <f t="shared" ref="BH165:BL166" si="18">AV14</f>
        <v>HŘIŠTĚ</v>
      </c>
      <c r="BI165" s="6" t="str">
        <f t="shared" si="18"/>
        <v>skupina</v>
      </c>
      <c r="BJ165" s="6">
        <f t="shared" si="18"/>
        <v>10</v>
      </c>
      <c r="BK165" s="6" t="str">
        <f t="shared" si="18"/>
        <v>:</v>
      </c>
      <c r="BL165" s="6">
        <f t="shared" si="18"/>
        <v>12</v>
      </c>
      <c r="BN165" s="19"/>
      <c r="BO165" s="325" t="str">
        <f>BE165</f>
        <v>7. KOLO</v>
      </c>
      <c r="BP165" s="325"/>
      <c r="BQ165" s="325"/>
      <c r="BR165" s="325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326">
        <f>BG165</f>
        <v>14</v>
      </c>
      <c r="CD165" s="326"/>
      <c r="CE165" s="327" t="s">
        <v>11</v>
      </c>
      <c r="CF165" s="327"/>
      <c r="CG165" s="327"/>
      <c r="CH165" s="327"/>
      <c r="CI165" s="315" t="s">
        <v>12</v>
      </c>
      <c r="CJ165" s="316">
        <f>BF165</f>
        <v>0.40416666666666684</v>
      </c>
      <c r="CK165" s="316"/>
      <c r="CL165" s="317" t="s">
        <v>9</v>
      </c>
      <c r="CM165" s="317"/>
      <c r="CN165" s="318" t="str">
        <f>BI166</f>
        <v>C</v>
      </c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1"/>
      <c r="DA165" s="319" t="s">
        <v>13</v>
      </c>
      <c r="DB165" s="319"/>
      <c r="DC165" s="319"/>
      <c r="DD165" s="320">
        <f>BH166</f>
        <v>2</v>
      </c>
      <c r="DE165" s="320"/>
      <c r="DF165" s="22"/>
    </row>
    <row r="166" spans="57:110" ht="20.25" customHeight="1" x14ac:dyDescent="0.25">
      <c r="BH166" s="6">
        <f t="shared" si="18"/>
        <v>2</v>
      </c>
      <c r="BI166" s="6" t="str">
        <f t="shared" si="18"/>
        <v>C</v>
      </c>
      <c r="BJ166" s="6" t="str">
        <f t="shared" ca="1" si="18"/>
        <v>Ovčárecká "A"</v>
      </c>
      <c r="BK166" s="6">
        <f t="shared" si="18"/>
        <v>0</v>
      </c>
      <c r="BL166" s="6" t="str">
        <f t="shared" ca="1" si="18"/>
        <v>Velim "B"</v>
      </c>
      <c r="BN166" s="19"/>
      <c r="BO166" s="325"/>
      <c r="BP166" s="325"/>
      <c r="BQ166" s="325"/>
      <c r="BR166" s="325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326"/>
      <c r="CD166" s="326"/>
      <c r="CE166" s="327"/>
      <c r="CF166" s="327"/>
      <c r="CG166" s="327"/>
      <c r="CH166" s="327"/>
      <c r="CI166" s="315"/>
      <c r="CJ166" s="316"/>
      <c r="CK166" s="316"/>
      <c r="CL166" s="317"/>
      <c r="CM166" s="317"/>
      <c r="CN166" s="318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1"/>
      <c r="DA166" s="319"/>
      <c r="DB166" s="319"/>
      <c r="DC166" s="319"/>
      <c r="DD166" s="320"/>
      <c r="DE166" s="320"/>
      <c r="DF166" s="22"/>
    </row>
    <row r="167" spans="57:110" ht="20.25" customHeight="1" x14ac:dyDescent="0.25">
      <c r="BN167" s="19"/>
      <c r="BO167" s="33"/>
      <c r="BP167" s="33"/>
      <c r="BQ167" s="33"/>
      <c r="BR167" s="33"/>
      <c r="BS167" s="334" t="s">
        <v>16</v>
      </c>
      <c r="BT167" s="334"/>
      <c r="BU167" s="34">
        <f>BJ165</f>
        <v>10</v>
      </c>
      <c r="BV167" s="35" t="s">
        <v>17</v>
      </c>
      <c r="BW167" s="335" t="str">
        <f ca="1">LOOKUP(BU167,$A$5:$A$20,$B$5:$B$19)</f>
        <v>Ovčárecká "A"</v>
      </c>
      <c r="BX167" s="335"/>
      <c r="BY167" s="335"/>
      <c r="BZ167" s="335"/>
      <c r="CA167" s="335"/>
      <c r="CB167" s="335"/>
      <c r="CC167" s="335"/>
      <c r="CD167" s="335"/>
      <c r="CE167" s="335"/>
      <c r="CF167" s="335"/>
      <c r="CG167" s="363"/>
      <c r="CH167" s="363"/>
      <c r="CI167" s="36"/>
      <c r="CJ167" s="36"/>
      <c r="CK167" s="36"/>
      <c r="CL167" s="36"/>
      <c r="CM167" s="36"/>
      <c r="CN167" s="33"/>
      <c r="CO167" s="334" t="s">
        <v>16</v>
      </c>
      <c r="CP167" s="334"/>
      <c r="CQ167" s="34">
        <f>BL165</f>
        <v>12</v>
      </c>
      <c r="CR167" s="35" t="s">
        <v>17</v>
      </c>
      <c r="CS167" s="335" t="str">
        <f ca="1">LOOKUP(CQ167,$A$5:$A$20,$B$5:$B$19)</f>
        <v>Velim "B"</v>
      </c>
      <c r="CT167" s="335"/>
      <c r="CU167" s="335"/>
      <c r="CV167" s="335"/>
      <c r="CW167" s="335"/>
      <c r="CX167" s="335"/>
      <c r="CY167" s="335"/>
      <c r="CZ167" s="335"/>
      <c r="DA167" s="335"/>
      <c r="DB167" s="335"/>
      <c r="DC167" s="335"/>
      <c r="DD167" s="335"/>
      <c r="DE167" s="335"/>
      <c r="DF167" s="22"/>
    </row>
    <row r="168" spans="57:110" ht="20.25" customHeight="1" x14ac:dyDescent="0.25">
      <c r="BN168" s="19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9"/>
      <c r="DA168" s="39"/>
      <c r="DB168" s="39"/>
      <c r="DC168" s="39"/>
      <c r="DD168" s="39"/>
      <c r="DE168" s="39"/>
      <c r="DF168" s="22"/>
    </row>
    <row r="169" spans="57:110" ht="20.25" customHeight="1" x14ac:dyDescent="0.25">
      <c r="BN169" s="19"/>
      <c r="BO169" s="41" t="s">
        <v>21</v>
      </c>
      <c r="BP169" s="42">
        <f>BU167</f>
        <v>10</v>
      </c>
      <c r="BQ169" s="43" t="s">
        <v>10</v>
      </c>
      <c r="BR169" s="44">
        <v>1</v>
      </c>
      <c r="BS169" s="44">
        <v>2</v>
      </c>
      <c r="BT169" s="44">
        <v>3</v>
      </c>
      <c r="BU169" s="44">
        <v>4</v>
      </c>
      <c r="BV169" s="44">
        <v>5</v>
      </c>
      <c r="BW169" s="44">
        <v>6</v>
      </c>
      <c r="BX169" s="44">
        <v>7</v>
      </c>
      <c r="BY169" s="44">
        <v>8</v>
      </c>
      <c r="BZ169" s="44">
        <v>9</v>
      </c>
      <c r="CA169" s="44">
        <v>10</v>
      </c>
      <c r="CB169" s="44">
        <v>11</v>
      </c>
      <c r="CC169" s="44">
        <v>12</v>
      </c>
      <c r="CD169" s="44">
        <v>13</v>
      </c>
      <c r="CE169" s="44">
        <v>14</v>
      </c>
      <c r="CF169" s="44">
        <v>15</v>
      </c>
      <c r="CG169" s="44">
        <v>16</v>
      </c>
      <c r="CH169" s="44">
        <v>17</v>
      </c>
      <c r="CI169" s="44">
        <v>18</v>
      </c>
      <c r="CJ169" s="44">
        <v>19</v>
      </c>
      <c r="CK169" s="44">
        <v>20</v>
      </c>
      <c r="CL169" s="44">
        <v>21</v>
      </c>
      <c r="CM169" s="44">
        <v>22</v>
      </c>
      <c r="CN169" s="44">
        <v>23</v>
      </c>
      <c r="CO169" s="44">
        <v>24</v>
      </c>
      <c r="CP169" s="44">
        <v>25</v>
      </c>
      <c r="CQ169" s="44">
        <v>26</v>
      </c>
      <c r="CR169" s="44">
        <v>27</v>
      </c>
      <c r="CS169" s="44">
        <v>28</v>
      </c>
      <c r="CT169" s="44">
        <v>29</v>
      </c>
      <c r="CU169" s="44">
        <v>30</v>
      </c>
      <c r="CV169" s="44">
        <v>31</v>
      </c>
      <c r="CW169" s="44">
        <v>32</v>
      </c>
      <c r="CX169" s="44">
        <v>33</v>
      </c>
      <c r="CY169" s="44">
        <v>34</v>
      </c>
      <c r="CZ169" s="45">
        <v>35</v>
      </c>
      <c r="DA169" s="45">
        <v>36</v>
      </c>
      <c r="DB169" s="45">
        <v>37</v>
      </c>
      <c r="DC169" s="45">
        <v>38</v>
      </c>
      <c r="DD169" s="45">
        <v>39</v>
      </c>
      <c r="DE169" s="45">
        <v>40</v>
      </c>
      <c r="DF169" s="22"/>
    </row>
    <row r="170" spans="57:110" ht="20.25" customHeight="1" x14ac:dyDescent="0.25">
      <c r="BN170" s="19"/>
      <c r="BO170" s="47"/>
      <c r="BP170" s="48"/>
      <c r="BQ170" s="49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1"/>
      <c r="DA170" s="51"/>
      <c r="DB170" s="51"/>
      <c r="DC170" s="51"/>
      <c r="DD170" s="51"/>
      <c r="DE170" s="51"/>
      <c r="DF170" s="22"/>
    </row>
    <row r="171" spans="57:110" ht="20.25" customHeight="1" x14ac:dyDescent="0.25">
      <c r="BN171" s="19"/>
      <c r="BO171" s="52" t="s">
        <v>21</v>
      </c>
      <c r="BP171" s="53">
        <f>CQ167</f>
        <v>12</v>
      </c>
      <c r="BQ171" s="54" t="s">
        <v>10</v>
      </c>
      <c r="BR171" s="44">
        <v>1</v>
      </c>
      <c r="BS171" s="44">
        <v>2</v>
      </c>
      <c r="BT171" s="44">
        <v>3</v>
      </c>
      <c r="BU171" s="44">
        <v>4</v>
      </c>
      <c r="BV171" s="44">
        <v>5</v>
      </c>
      <c r="BW171" s="44">
        <v>6</v>
      </c>
      <c r="BX171" s="44">
        <v>7</v>
      </c>
      <c r="BY171" s="44">
        <v>8</v>
      </c>
      <c r="BZ171" s="44">
        <v>9</v>
      </c>
      <c r="CA171" s="44">
        <v>10</v>
      </c>
      <c r="CB171" s="44">
        <v>11</v>
      </c>
      <c r="CC171" s="44">
        <v>12</v>
      </c>
      <c r="CD171" s="44">
        <v>13</v>
      </c>
      <c r="CE171" s="44">
        <v>14</v>
      </c>
      <c r="CF171" s="44">
        <v>15</v>
      </c>
      <c r="CG171" s="44">
        <v>16</v>
      </c>
      <c r="CH171" s="44">
        <v>17</v>
      </c>
      <c r="CI171" s="44">
        <v>18</v>
      </c>
      <c r="CJ171" s="44">
        <v>19</v>
      </c>
      <c r="CK171" s="44">
        <v>20</v>
      </c>
      <c r="CL171" s="44">
        <v>21</v>
      </c>
      <c r="CM171" s="44">
        <v>22</v>
      </c>
      <c r="CN171" s="44">
        <v>23</v>
      </c>
      <c r="CO171" s="44">
        <v>24</v>
      </c>
      <c r="CP171" s="44">
        <v>25</v>
      </c>
      <c r="CQ171" s="44">
        <v>26</v>
      </c>
      <c r="CR171" s="44">
        <v>27</v>
      </c>
      <c r="CS171" s="44">
        <v>28</v>
      </c>
      <c r="CT171" s="44">
        <v>29</v>
      </c>
      <c r="CU171" s="44">
        <v>30</v>
      </c>
      <c r="CV171" s="44">
        <v>31</v>
      </c>
      <c r="CW171" s="44">
        <v>32</v>
      </c>
      <c r="CX171" s="44">
        <v>33</v>
      </c>
      <c r="CY171" s="44">
        <v>34</v>
      </c>
      <c r="CZ171" s="45">
        <v>35</v>
      </c>
      <c r="DA171" s="45">
        <v>36</v>
      </c>
      <c r="DB171" s="45">
        <v>37</v>
      </c>
      <c r="DC171" s="45">
        <v>38</v>
      </c>
      <c r="DD171" s="45">
        <v>39</v>
      </c>
      <c r="DE171" s="45">
        <v>40</v>
      </c>
      <c r="DF171" s="22"/>
    </row>
    <row r="172" spans="57:110" ht="20.25" customHeight="1" thickBot="1" x14ac:dyDescent="0.3">
      <c r="BN172" s="55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7"/>
    </row>
    <row r="173" spans="57:110" ht="20.25" customHeight="1" thickTop="1" x14ac:dyDescent="0.25">
      <c r="BN173" s="7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9"/>
    </row>
    <row r="174" spans="57:110" ht="20.25" customHeight="1" x14ac:dyDescent="0.25">
      <c r="BE174" s="6" t="str">
        <f>AS16</f>
        <v>8. KOLO</v>
      </c>
      <c r="BF174" s="6">
        <f>AT16</f>
        <v>0.4125000000000002</v>
      </c>
      <c r="BG174" s="6">
        <f>AU16</f>
        <v>16</v>
      </c>
      <c r="BH174" s="6" t="str">
        <f t="shared" ref="BH174:BL175" si="19">AV16</f>
        <v>HŘIŠTĚ</v>
      </c>
      <c r="BI174" s="6" t="str">
        <f t="shared" si="19"/>
        <v>skupina</v>
      </c>
      <c r="BJ174" s="6">
        <f t="shared" si="19"/>
        <v>14</v>
      </c>
      <c r="BK174" s="6" t="str">
        <f t="shared" si="19"/>
        <v>:</v>
      </c>
      <c r="BL174" s="6">
        <f t="shared" si="19"/>
        <v>16</v>
      </c>
      <c r="BN174" s="19"/>
      <c r="BO174" s="325" t="str">
        <f>BE174</f>
        <v>8. KOLO</v>
      </c>
      <c r="BP174" s="325"/>
      <c r="BQ174" s="325"/>
      <c r="BR174" s="325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326">
        <f>BG174</f>
        <v>16</v>
      </c>
      <c r="CD174" s="326"/>
      <c r="CE174" s="327" t="s">
        <v>11</v>
      </c>
      <c r="CF174" s="327"/>
      <c r="CG174" s="327"/>
      <c r="CH174" s="327"/>
      <c r="CI174" s="315" t="s">
        <v>12</v>
      </c>
      <c r="CJ174" s="316">
        <f>BF174</f>
        <v>0.4125000000000002</v>
      </c>
      <c r="CK174" s="316"/>
      <c r="CL174" s="317" t="s">
        <v>9</v>
      </c>
      <c r="CM174" s="317"/>
      <c r="CN174" s="318" t="str">
        <f>BI175</f>
        <v>D</v>
      </c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1"/>
      <c r="DA174" s="319" t="s">
        <v>13</v>
      </c>
      <c r="DB174" s="319"/>
      <c r="DC174" s="319"/>
      <c r="DD174" s="320">
        <f>BH175</f>
        <v>2</v>
      </c>
      <c r="DE174" s="320"/>
      <c r="DF174" s="22"/>
    </row>
    <row r="175" spans="57:110" ht="20.25" customHeight="1" x14ac:dyDescent="0.25">
      <c r="BH175" s="6">
        <f t="shared" si="19"/>
        <v>2</v>
      </c>
      <c r="BI175" s="6" t="str">
        <f t="shared" si="19"/>
        <v>D</v>
      </c>
      <c r="BJ175" s="6" t="str">
        <f t="shared" ca="1" si="19"/>
        <v>Mnichovická "A"</v>
      </c>
      <c r="BK175" s="6">
        <f t="shared" si="19"/>
        <v>0</v>
      </c>
      <c r="BL175" s="6" t="str">
        <f t="shared" ca="1" si="19"/>
        <v>Prok.Velikého "B"</v>
      </c>
      <c r="BN175" s="19"/>
      <c r="BO175" s="325"/>
      <c r="BP175" s="325"/>
      <c r="BQ175" s="325"/>
      <c r="BR175" s="325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326"/>
      <c r="CD175" s="326"/>
      <c r="CE175" s="327"/>
      <c r="CF175" s="327"/>
      <c r="CG175" s="327"/>
      <c r="CH175" s="327"/>
      <c r="CI175" s="315"/>
      <c r="CJ175" s="316"/>
      <c r="CK175" s="316"/>
      <c r="CL175" s="317"/>
      <c r="CM175" s="317"/>
      <c r="CN175" s="318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1"/>
      <c r="DA175" s="319"/>
      <c r="DB175" s="319"/>
      <c r="DC175" s="319"/>
      <c r="DD175" s="320"/>
      <c r="DE175" s="320"/>
      <c r="DF175" s="22"/>
    </row>
    <row r="176" spans="57:110" ht="20.25" customHeight="1" x14ac:dyDescent="0.25">
      <c r="BN176" s="19"/>
      <c r="BO176" s="33"/>
      <c r="BP176" s="33"/>
      <c r="BQ176" s="33"/>
      <c r="BR176" s="33"/>
      <c r="BS176" s="334" t="s">
        <v>16</v>
      </c>
      <c r="BT176" s="334"/>
      <c r="BU176" s="34">
        <f>BJ174</f>
        <v>14</v>
      </c>
      <c r="BV176" s="35" t="s">
        <v>17</v>
      </c>
      <c r="BW176" s="335" t="str">
        <f ca="1">LOOKUP(BU176,$A$5:$A$20,$B$5:$B$19)</f>
        <v>Mnichovická "A"</v>
      </c>
      <c r="BX176" s="335"/>
      <c r="BY176" s="335"/>
      <c r="BZ176" s="335"/>
      <c r="CA176" s="335"/>
      <c r="CB176" s="335"/>
      <c r="CC176" s="335"/>
      <c r="CD176" s="335"/>
      <c r="CE176" s="335"/>
      <c r="CF176" s="335"/>
      <c r="CG176" s="363"/>
      <c r="CH176" s="363"/>
      <c r="CI176" s="36"/>
      <c r="CJ176" s="36"/>
      <c r="CK176" s="36"/>
      <c r="CL176" s="36"/>
      <c r="CM176" s="36"/>
      <c r="CN176" s="33"/>
      <c r="CO176" s="334" t="s">
        <v>16</v>
      </c>
      <c r="CP176" s="334"/>
      <c r="CQ176" s="34">
        <f>BL174</f>
        <v>16</v>
      </c>
      <c r="CR176" s="35" t="s">
        <v>17</v>
      </c>
      <c r="CS176" s="335" t="str">
        <f ca="1">LOOKUP(CQ176,$A$5:$A$20,$B$5:$B$19)</f>
        <v>Prok.Velikého "B"</v>
      </c>
      <c r="CT176" s="335"/>
      <c r="CU176" s="335"/>
      <c r="CV176" s="335"/>
      <c r="CW176" s="335"/>
      <c r="CX176" s="335"/>
      <c r="CY176" s="335"/>
      <c r="CZ176" s="335"/>
      <c r="DA176" s="335"/>
      <c r="DB176" s="335"/>
      <c r="DC176" s="335"/>
      <c r="DD176" s="335"/>
      <c r="DE176" s="335"/>
      <c r="DF176" s="22"/>
    </row>
    <row r="177" spans="57:110" ht="20.25" customHeight="1" x14ac:dyDescent="0.25">
      <c r="BN177" s="19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9"/>
      <c r="DA177" s="39"/>
      <c r="DB177" s="39"/>
      <c r="DC177" s="39"/>
      <c r="DD177" s="39"/>
      <c r="DE177" s="39"/>
      <c r="DF177" s="22"/>
    </row>
    <row r="178" spans="57:110" ht="20.25" customHeight="1" x14ac:dyDescent="0.25">
      <c r="BN178" s="19"/>
      <c r="BO178" s="41" t="s">
        <v>21</v>
      </c>
      <c r="BP178" s="42">
        <f>BU176</f>
        <v>14</v>
      </c>
      <c r="BQ178" s="43" t="s">
        <v>10</v>
      </c>
      <c r="BR178" s="44">
        <v>1</v>
      </c>
      <c r="BS178" s="44">
        <v>2</v>
      </c>
      <c r="BT178" s="44">
        <v>3</v>
      </c>
      <c r="BU178" s="44">
        <v>4</v>
      </c>
      <c r="BV178" s="44">
        <v>5</v>
      </c>
      <c r="BW178" s="44">
        <v>6</v>
      </c>
      <c r="BX178" s="44">
        <v>7</v>
      </c>
      <c r="BY178" s="44">
        <v>8</v>
      </c>
      <c r="BZ178" s="44">
        <v>9</v>
      </c>
      <c r="CA178" s="44">
        <v>10</v>
      </c>
      <c r="CB178" s="44">
        <v>11</v>
      </c>
      <c r="CC178" s="44">
        <v>12</v>
      </c>
      <c r="CD178" s="44">
        <v>13</v>
      </c>
      <c r="CE178" s="44">
        <v>14</v>
      </c>
      <c r="CF178" s="44">
        <v>15</v>
      </c>
      <c r="CG178" s="44">
        <v>16</v>
      </c>
      <c r="CH178" s="44">
        <v>17</v>
      </c>
      <c r="CI178" s="44">
        <v>18</v>
      </c>
      <c r="CJ178" s="44">
        <v>19</v>
      </c>
      <c r="CK178" s="44">
        <v>20</v>
      </c>
      <c r="CL178" s="44">
        <v>21</v>
      </c>
      <c r="CM178" s="44">
        <v>22</v>
      </c>
      <c r="CN178" s="44">
        <v>23</v>
      </c>
      <c r="CO178" s="44">
        <v>24</v>
      </c>
      <c r="CP178" s="44">
        <v>25</v>
      </c>
      <c r="CQ178" s="44">
        <v>26</v>
      </c>
      <c r="CR178" s="44">
        <v>27</v>
      </c>
      <c r="CS178" s="44">
        <v>28</v>
      </c>
      <c r="CT178" s="44">
        <v>29</v>
      </c>
      <c r="CU178" s="44">
        <v>30</v>
      </c>
      <c r="CV178" s="44">
        <v>31</v>
      </c>
      <c r="CW178" s="44">
        <v>32</v>
      </c>
      <c r="CX178" s="44">
        <v>33</v>
      </c>
      <c r="CY178" s="44">
        <v>34</v>
      </c>
      <c r="CZ178" s="45">
        <v>35</v>
      </c>
      <c r="DA178" s="45">
        <v>36</v>
      </c>
      <c r="DB178" s="45">
        <v>37</v>
      </c>
      <c r="DC178" s="45">
        <v>38</v>
      </c>
      <c r="DD178" s="45">
        <v>39</v>
      </c>
      <c r="DE178" s="45">
        <v>40</v>
      </c>
      <c r="DF178" s="22"/>
    </row>
    <row r="179" spans="57:110" ht="20.25" customHeight="1" x14ac:dyDescent="0.25">
      <c r="BN179" s="19"/>
      <c r="BO179" s="47"/>
      <c r="BP179" s="48"/>
      <c r="BQ179" s="49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1"/>
      <c r="DA179" s="51"/>
      <c r="DB179" s="51"/>
      <c r="DC179" s="51"/>
      <c r="DD179" s="51"/>
      <c r="DE179" s="51"/>
      <c r="DF179" s="22"/>
    </row>
    <row r="180" spans="57:110" ht="20.25" customHeight="1" x14ac:dyDescent="0.25">
      <c r="BN180" s="19"/>
      <c r="BO180" s="52" t="s">
        <v>21</v>
      </c>
      <c r="BP180" s="53">
        <f>CQ176</f>
        <v>16</v>
      </c>
      <c r="BQ180" s="54" t="s">
        <v>10</v>
      </c>
      <c r="BR180" s="44">
        <v>1</v>
      </c>
      <c r="BS180" s="44">
        <v>2</v>
      </c>
      <c r="BT180" s="44">
        <v>3</v>
      </c>
      <c r="BU180" s="44">
        <v>4</v>
      </c>
      <c r="BV180" s="44">
        <v>5</v>
      </c>
      <c r="BW180" s="44">
        <v>6</v>
      </c>
      <c r="BX180" s="44">
        <v>7</v>
      </c>
      <c r="BY180" s="44">
        <v>8</v>
      </c>
      <c r="BZ180" s="44">
        <v>9</v>
      </c>
      <c r="CA180" s="44">
        <v>10</v>
      </c>
      <c r="CB180" s="44">
        <v>11</v>
      </c>
      <c r="CC180" s="44">
        <v>12</v>
      </c>
      <c r="CD180" s="44">
        <v>13</v>
      </c>
      <c r="CE180" s="44">
        <v>14</v>
      </c>
      <c r="CF180" s="44">
        <v>15</v>
      </c>
      <c r="CG180" s="44">
        <v>16</v>
      </c>
      <c r="CH180" s="44">
        <v>17</v>
      </c>
      <c r="CI180" s="44">
        <v>18</v>
      </c>
      <c r="CJ180" s="44">
        <v>19</v>
      </c>
      <c r="CK180" s="44">
        <v>20</v>
      </c>
      <c r="CL180" s="44">
        <v>21</v>
      </c>
      <c r="CM180" s="44">
        <v>22</v>
      </c>
      <c r="CN180" s="44">
        <v>23</v>
      </c>
      <c r="CO180" s="44">
        <v>24</v>
      </c>
      <c r="CP180" s="44">
        <v>25</v>
      </c>
      <c r="CQ180" s="44">
        <v>26</v>
      </c>
      <c r="CR180" s="44">
        <v>27</v>
      </c>
      <c r="CS180" s="44">
        <v>28</v>
      </c>
      <c r="CT180" s="44">
        <v>29</v>
      </c>
      <c r="CU180" s="44">
        <v>30</v>
      </c>
      <c r="CV180" s="44">
        <v>31</v>
      </c>
      <c r="CW180" s="44">
        <v>32</v>
      </c>
      <c r="CX180" s="44">
        <v>33</v>
      </c>
      <c r="CY180" s="44">
        <v>34</v>
      </c>
      <c r="CZ180" s="45">
        <v>35</v>
      </c>
      <c r="DA180" s="45">
        <v>36</v>
      </c>
      <c r="DB180" s="45">
        <v>37</v>
      </c>
      <c r="DC180" s="45">
        <v>38</v>
      </c>
      <c r="DD180" s="45">
        <v>39</v>
      </c>
      <c r="DE180" s="45">
        <v>40</v>
      </c>
      <c r="DF180" s="22"/>
    </row>
    <row r="181" spans="57:110" ht="20.25" customHeight="1" thickBot="1" x14ac:dyDescent="0.3">
      <c r="BN181" s="55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7"/>
    </row>
    <row r="182" spans="57:110" ht="20.25" customHeight="1" thickTop="1" thickBot="1" x14ac:dyDescent="0.3"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</row>
    <row r="183" spans="57:110" ht="20.25" customHeight="1" thickTop="1" x14ac:dyDescent="0.25">
      <c r="BN183" s="7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9"/>
    </row>
    <row r="184" spans="57:110" ht="20.25" customHeight="1" x14ac:dyDescent="0.25">
      <c r="BE184" s="6" t="str">
        <f>AS18</f>
        <v>9. KOLO</v>
      </c>
      <c r="BF184" s="6">
        <f>AT18</f>
        <v>0.42083333333333356</v>
      </c>
      <c r="BG184" s="6">
        <f>AU18</f>
        <v>18</v>
      </c>
      <c r="BH184" s="6" t="str">
        <f t="shared" ref="BH184:BL185" si="20">AV18</f>
        <v>HŘIŠTĚ</v>
      </c>
      <c r="BI184" s="6" t="str">
        <f t="shared" si="20"/>
        <v>skupina</v>
      </c>
      <c r="BJ184" s="6">
        <f t="shared" si="20"/>
        <v>3</v>
      </c>
      <c r="BK184" s="6" t="str">
        <f t="shared" si="20"/>
        <v>:</v>
      </c>
      <c r="BL184" s="6">
        <f t="shared" si="20"/>
        <v>4</v>
      </c>
      <c r="BN184" s="19"/>
      <c r="BO184" s="325" t="str">
        <f>BE184</f>
        <v>9. KOLO</v>
      </c>
      <c r="BP184" s="325"/>
      <c r="BQ184" s="325"/>
      <c r="BR184" s="325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326">
        <f>BG184</f>
        <v>18</v>
      </c>
      <c r="CD184" s="326"/>
      <c r="CE184" s="327" t="s">
        <v>11</v>
      </c>
      <c r="CF184" s="327"/>
      <c r="CG184" s="327"/>
      <c r="CH184" s="327"/>
      <c r="CI184" s="315" t="s">
        <v>12</v>
      </c>
      <c r="CJ184" s="316">
        <f>BF184</f>
        <v>0.42083333333333356</v>
      </c>
      <c r="CK184" s="316"/>
      <c r="CL184" s="317" t="s">
        <v>9</v>
      </c>
      <c r="CM184" s="317"/>
      <c r="CN184" s="318" t="str">
        <f>BI185</f>
        <v>A</v>
      </c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1"/>
      <c r="DA184" s="319" t="s">
        <v>13</v>
      </c>
      <c r="DB184" s="319"/>
      <c r="DC184" s="319"/>
      <c r="DD184" s="320">
        <f>BH185</f>
        <v>2</v>
      </c>
      <c r="DE184" s="320"/>
      <c r="DF184" s="22"/>
    </row>
    <row r="185" spans="57:110" ht="20.25" customHeight="1" x14ac:dyDescent="0.25">
      <c r="BH185" s="6">
        <f t="shared" si="20"/>
        <v>2</v>
      </c>
      <c r="BI185" s="6" t="str">
        <f t="shared" si="20"/>
        <v>A</v>
      </c>
      <c r="BJ185" s="6" t="str">
        <f t="shared" ca="1" si="20"/>
        <v>Masarykova "B"</v>
      </c>
      <c r="BK185" s="6">
        <f t="shared" si="20"/>
        <v>0</v>
      </c>
      <c r="BL185" s="6" t="str">
        <f t="shared" ca="1" si="20"/>
        <v>Ovčárecká "B"</v>
      </c>
      <c r="BN185" s="19"/>
      <c r="BO185" s="325"/>
      <c r="BP185" s="325"/>
      <c r="BQ185" s="325"/>
      <c r="BR185" s="325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326"/>
      <c r="CD185" s="326"/>
      <c r="CE185" s="327"/>
      <c r="CF185" s="327"/>
      <c r="CG185" s="327"/>
      <c r="CH185" s="327"/>
      <c r="CI185" s="315"/>
      <c r="CJ185" s="316"/>
      <c r="CK185" s="316"/>
      <c r="CL185" s="317"/>
      <c r="CM185" s="317"/>
      <c r="CN185" s="318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1"/>
      <c r="DA185" s="319"/>
      <c r="DB185" s="319"/>
      <c r="DC185" s="319"/>
      <c r="DD185" s="320"/>
      <c r="DE185" s="320"/>
      <c r="DF185" s="22"/>
    </row>
    <row r="186" spans="57:110" ht="20.25" customHeight="1" x14ac:dyDescent="0.25">
      <c r="BN186" s="19"/>
      <c r="BO186" s="33"/>
      <c r="BP186" s="33"/>
      <c r="BQ186" s="33"/>
      <c r="BR186" s="33"/>
      <c r="BS186" s="334" t="s">
        <v>16</v>
      </c>
      <c r="BT186" s="334"/>
      <c r="BU186" s="34">
        <f>BJ184</f>
        <v>3</v>
      </c>
      <c r="BV186" s="35" t="s">
        <v>17</v>
      </c>
      <c r="BW186" s="335" t="str">
        <f ca="1">LOOKUP(BU186,$A$5:$A$20,$B$5:$B$19)</f>
        <v>Masarykova "B"</v>
      </c>
      <c r="BX186" s="335"/>
      <c r="BY186" s="335"/>
      <c r="BZ186" s="335"/>
      <c r="CA186" s="335"/>
      <c r="CB186" s="335"/>
      <c r="CC186" s="335"/>
      <c r="CD186" s="335"/>
      <c r="CE186" s="335"/>
      <c r="CF186" s="335"/>
      <c r="CG186" s="363"/>
      <c r="CH186" s="363"/>
      <c r="CI186" s="36"/>
      <c r="CJ186" s="36"/>
      <c r="CK186" s="36"/>
      <c r="CL186" s="36"/>
      <c r="CM186" s="36"/>
      <c r="CN186" s="33"/>
      <c r="CO186" s="334" t="s">
        <v>16</v>
      </c>
      <c r="CP186" s="334"/>
      <c r="CQ186" s="34">
        <f>BL184</f>
        <v>4</v>
      </c>
      <c r="CR186" s="35" t="s">
        <v>17</v>
      </c>
      <c r="CS186" s="335" t="str">
        <f ca="1">LOOKUP(CQ186,$A$5:$A$20,$B$5:$B$19)</f>
        <v>Ovčárecká "B"</v>
      </c>
      <c r="CT186" s="335"/>
      <c r="CU186" s="335"/>
      <c r="CV186" s="335"/>
      <c r="CW186" s="335"/>
      <c r="CX186" s="335"/>
      <c r="CY186" s="335"/>
      <c r="CZ186" s="335"/>
      <c r="DA186" s="335"/>
      <c r="DB186" s="335"/>
      <c r="DC186" s="335"/>
      <c r="DD186" s="335"/>
      <c r="DE186" s="335"/>
      <c r="DF186" s="22"/>
    </row>
    <row r="187" spans="57:110" ht="20.25" customHeight="1" x14ac:dyDescent="0.25">
      <c r="BN187" s="19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9"/>
      <c r="DA187" s="39"/>
      <c r="DB187" s="39"/>
      <c r="DC187" s="39"/>
      <c r="DD187" s="39"/>
      <c r="DE187" s="39"/>
      <c r="DF187" s="22"/>
    </row>
    <row r="188" spans="57:110" ht="20.25" customHeight="1" x14ac:dyDescent="0.25">
      <c r="BN188" s="19"/>
      <c r="BO188" s="41" t="s">
        <v>21</v>
      </c>
      <c r="BP188" s="42">
        <f>BU186</f>
        <v>3</v>
      </c>
      <c r="BQ188" s="43" t="s">
        <v>10</v>
      </c>
      <c r="BR188" s="44">
        <v>1</v>
      </c>
      <c r="BS188" s="44">
        <v>2</v>
      </c>
      <c r="BT188" s="44">
        <v>3</v>
      </c>
      <c r="BU188" s="44">
        <v>4</v>
      </c>
      <c r="BV188" s="44">
        <v>5</v>
      </c>
      <c r="BW188" s="44">
        <v>6</v>
      </c>
      <c r="BX188" s="44">
        <v>7</v>
      </c>
      <c r="BY188" s="44">
        <v>8</v>
      </c>
      <c r="BZ188" s="44">
        <v>9</v>
      </c>
      <c r="CA188" s="44">
        <v>10</v>
      </c>
      <c r="CB188" s="44">
        <v>11</v>
      </c>
      <c r="CC188" s="44">
        <v>12</v>
      </c>
      <c r="CD188" s="44">
        <v>13</v>
      </c>
      <c r="CE188" s="44">
        <v>14</v>
      </c>
      <c r="CF188" s="44">
        <v>15</v>
      </c>
      <c r="CG188" s="44">
        <v>16</v>
      </c>
      <c r="CH188" s="44">
        <v>17</v>
      </c>
      <c r="CI188" s="44">
        <v>18</v>
      </c>
      <c r="CJ188" s="44">
        <v>19</v>
      </c>
      <c r="CK188" s="44">
        <v>20</v>
      </c>
      <c r="CL188" s="44">
        <v>21</v>
      </c>
      <c r="CM188" s="44">
        <v>22</v>
      </c>
      <c r="CN188" s="44">
        <v>23</v>
      </c>
      <c r="CO188" s="44">
        <v>24</v>
      </c>
      <c r="CP188" s="44">
        <v>25</v>
      </c>
      <c r="CQ188" s="44">
        <v>26</v>
      </c>
      <c r="CR188" s="44">
        <v>27</v>
      </c>
      <c r="CS188" s="44">
        <v>28</v>
      </c>
      <c r="CT188" s="44">
        <v>29</v>
      </c>
      <c r="CU188" s="44">
        <v>30</v>
      </c>
      <c r="CV188" s="44">
        <v>31</v>
      </c>
      <c r="CW188" s="44">
        <v>32</v>
      </c>
      <c r="CX188" s="44">
        <v>33</v>
      </c>
      <c r="CY188" s="44">
        <v>34</v>
      </c>
      <c r="CZ188" s="45">
        <v>35</v>
      </c>
      <c r="DA188" s="45">
        <v>36</v>
      </c>
      <c r="DB188" s="45">
        <v>37</v>
      </c>
      <c r="DC188" s="45">
        <v>38</v>
      </c>
      <c r="DD188" s="45">
        <v>39</v>
      </c>
      <c r="DE188" s="45">
        <v>40</v>
      </c>
      <c r="DF188" s="22"/>
    </row>
    <row r="189" spans="57:110" ht="20.25" customHeight="1" x14ac:dyDescent="0.25">
      <c r="BN189" s="19"/>
      <c r="BO189" s="47"/>
      <c r="BP189" s="48"/>
      <c r="BQ189" s="49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1"/>
      <c r="DA189" s="51"/>
      <c r="DB189" s="51"/>
      <c r="DC189" s="51"/>
      <c r="DD189" s="51"/>
      <c r="DE189" s="51"/>
      <c r="DF189" s="22"/>
    </row>
    <row r="190" spans="57:110" ht="20.25" customHeight="1" x14ac:dyDescent="0.25">
      <c r="BN190" s="19"/>
      <c r="BO190" s="52" t="s">
        <v>21</v>
      </c>
      <c r="BP190" s="53">
        <f>CQ186</f>
        <v>4</v>
      </c>
      <c r="BQ190" s="54" t="s">
        <v>10</v>
      </c>
      <c r="BR190" s="44">
        <v>1</v>
      </c>
      <c r="BS190" s="44">
        <v>2</v>
      </c>
      <c r="BT190" s="44">
        <v>3</v>
      </c>
      <c r="BU190" s="44">
        <v>4</v>
      </c>
      <c r="BV190" s="44">
        <v>5</v>
      </c>
      <c r="BW190" s="44">
        <v>6</v>
      </c>
      <c r="BX190" s="44">
        <v>7</v>
      </c>
      <c r="BY190" s="44">
        <v>8</v>
      </c>
      <c r="BZ190" s="44">
        <v>9</v>
      </c>
      <c r="CA190" s="44">
        <v>10</v>
      </c>
      <c r="CB190" s="44">
        <v>11</v>
      </c>
      <c r="CC190" s="44">
        <v>12</v>
      </c>
      <c r="CD190" s="44">
        <v>13</v>
      </c>
      <c r="CE190" s="44">
        <v>14</v>
      </c>
      <c r="CF190" s="44">
        <v>15</v>
      </c>
      <c r="CG190" s="44">
        <v>16</v>
      </c>
      <c r="CH190" s="44">
        <v>17</v>
      </c>
      <c r="CI190" s="44">
        <v>18</v>
      </c>
      <c r="CJ190" s="44">
        <v>19</v>
      </c>
      <c r="CK190" s="44">
        <v>20</v>
      </c>
      <c r="CL190" s="44">
        <v>21</v>
      </c>
      <c r="CM190" s="44">
        <v>22</v>
      </c>
      <c r="CN190" s="44">
        <v>23</v>
      </c>
      <c r="CO190" s="44">
        <v>24</v>
      </c>
      <c r="CP190" s="44">
        <v>25</v>
      </c>
      <c r="CQ190" s="44">
        <v>26</v>
      </c>
      <c r="CR190" s="44">
        <v>27</v>
      </c>
      <c r="CS190" s="44">
        <v>28</v>
      </c>
      <c r="CT190" s="44">
        <v>29</v>
      </c>
      <c r="CU190" s="44">
        <v>30</v>
      </c>
      <c r="CV190" s="44">
        <v>31</v>
      </c>
      <c r="CW190" s="44">
        <v>32</v>
      </c>
      <c r="CX190" s="44">
        <v>33</v>
      </c>
      <c r="CY190" s="44">
        <v>34</v>
      </c>
      <c r="CZ190" s="45">
        <v>35</v>
      </c>
      <c r="DA190" s="45">
        <v>36</v>
      </c>
      <c r="DB190" s="45">
        <v>37</v>
      </c>
      <c r="DC190" s="45">
        <v>38</v>
      </c>
      <c r="DD190" s="45">
        <v>39</v>
      </c>
      <c r="DE190" s="45">
        <v>40</v>
      </c>
      <c r="DF190" s="22"/>
    </row>
    <row r="191" spans="57:110" ht="20.25" customHeight="1" thickBot="1" x14ac:dyDescent="0.3">
      <c r="BN191" s="55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7"/>
    </row>
    <row r="192" spans="57:110" ht="20.25" customHeight="1" thickTop="1" x14ac:dyDescent="0.25">
      <c r="BN192" s="7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9"/>
    </row>
    <row r="193" spans="57:110" ht="20.25" customHeight="1" x14ac:dyDescent="0.25">
      <c r="BE193" s="6" t="str">
        <f>AS20</f>
        <v>10. KOLO</v>
      </c>
      <c r="BF193" s="6">
        <f>AT20</f>
        <v>0.42916666666666692</v>
      </c>
      <c r="BG193" s="6">
        <f>AU20</f>
        <v>20</v>
      </c>
      <c r="BH193" s="6" t="str">
        <f t="shared" ref="BH193:BL194" si="21">AV20</f>
        <v>HŘIŠTĚ</v>
      </c>
      <c r="BI193" s="6" t="str">
        <f t="shared" si="21"/>
        <v>skupina</v>
      </c>
      <c r="BJ193" s="6">
        <f t="shared" si="21"/>
        <v>7</v>
      </c>
      <c r="BK193" s="6" t="str">
        <f t="shared" si="21"/>
        <v>:</v>
      </c>
      <c r="BL193" s="6">
        <f t="shared" si="21"/>
        <v>8</v>
      </c>
      <c r="BN193" s="19"/>
      <c r="BO193" s="325" t="str">
        <f>BE193</f>
        <v>10. KOLO</v>
      </c>
      <c r="BP193" s="325"/>
      <c r="BQ193" s="325"/>
      <c r="BR193" s="325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326">
        <f>BG193</f>
        <v>20</v>
      </c>
      <c r="CD193" s="326"/>
      <c r="CE193" s="327" t="s">
        <v>11</v>
      </c>
      <c r="CF193" s="327"/>
      <c r="CG193" s="327"/>
      <c r="CH193" s="327"/>
      <c r="CI193" s="315" t="s">
        <v>12</v>
      </c>
      <c r="CJ193" s="316">
        <f>BF193</f>
        <v>0.42916666666666692</v>
      </c>
      <c r="CK193" s="316"/>
      <c r="CL193" s="317" t="s">
        <v>9</v>
      </c>
      <c r="CM193" s="317"/>
      <c r="CN193" s="318" t="str">
        <f>BI194</f>
        <v>A</v>
      </c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1"/>
      <c r="DA193" s="319" t="s">
        <v>13</v>
      </c>
      <c r="DB193" s="319"/>
      <c r="DC193" s="319"/>
      <c r="DD193" s="320">
        <f>BH194</f>
        <v>2</v>
      </c>
      <c r="DE193" s="320"/>
      <c r="DF193" s="22"/>
    </row>
    <row r="194" spans="57:110" ht="20.25" customHeight="1" x14ac:dyDescent="0.25">
      <c r="BH194" s="6">
        <f t="shared" si="21"/>
        <v>2</v>
      </c>
      <c r="BI194" s="6" t="str">
        <f t="shared" si="21"/>
        <v>A</v>
      </c>
      <c r="BJ194" s="6" t="str">
        <f t="shared" ca="1" si="21"/>
        <v>Bezručova "B"</v>
      </c>
      <c r="BK194" s="6">
        <f t="shared" si="21"/>
        <v>0</v>
      </c>
      <c r="BL194" s="6" t="str">
        <f t="shared" ca="1" si="21"/>
        <v>Mnichovická "B"</v>
      </c>
      <c r="BN194" s="19"/>
      <c r="BO194" s="325"/>
      <c r="BP194" s="325"/>
      <c r="BQ194" s="325"/>
      <c r="BR194" s="325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326"/>
      <c r="CD194" s="326"/>
      <c r="CE194" s="327"/>
      <c r="CF194" s="327"/>
      <c r="CG194" s="327"/>
      <c r="CH194" s="327"/>
      <c r="CI194" s="315"/>
      <c r="CJ194" s="316"/>
      <c r="CK194" s="316"/>
      <c r="CL194" s="317"/>
      <c r="CM194" s="317"/>
      <c r="CN194" s="318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1"/>
      <c r="DA194" s="319"/>
      <c r="DB194" s="319"/>
      <c r="DC194" s="319"/>
      <c r="DD194" s="320"/>
      <c r="DE194" s="320"/>
      <c r="DF194" s="22"/>
    </row>
    <row r="195" spans="57:110" ht="20.25" customHeight="1" x14ac:dyDescent="0.25">
      <c r="BN195" s="19"/>
      <c r="BO195" s="33"/>
      <c r="BP195" s="33"/>
      <c r="BQ195" s="33"/>
      <c r="BR195" s="33"/>
      <c r="BS195" s="334" t="s">
        <v>16</v>
      </c>
      <c r="BT195" s="334"/>
      <c r="BU195" s="34">
        <f>BJ193</f>
        <v>7</v>
      </c>
      <c r="BV195" s="35" t="s">
        <v>17</v>
      </c>
      <c r="BW195" s="335" t="str">
        <f ca="1">LOOKUP(BU195,$A$5:$A$20,$B$5:$B$19)</f>
        <v>Bezručova "B"</v>
      </c>
      <c r="BX195" s="335"/>
      <c r="BY195" s="335"/>
      <c r="BZ195" s="335"/>
      <c r="CA195" s="335"/>
      <c r="CB195" s="335"/>
      <c r="CC195" s="335"/>
      <c r="CD195" s="335"/>
      <c r="CE195" s="335"/>
      <c r="CF195" s="335"/>
      <c r="CG195" s="363"/>
      <c r="CH195" s="363"/>
      <c r="CI195" s="36"/>
      <c r="CJ195" s="36"/>
      <c r="CK195" s="36"/>
      <c r="CL195" s="36"/>
      <c r="CM195" s="36"/>
      <c r="CN195" s="33"/>
      <c r="CO195" s="334" t="s">
        <v>16</v>
      </c>
      <c r="CP195" s="334"/>
      <c r="CQ195" s="34">
        <f>BL193</f>
        <v>8</v>
      </c>
      <c r="CR195" s="35" t="s">
        <v>17</v>
      </c>
      <c r="CS195" s="335" t="str">
        <f ca="1">LOOKUP(CQ195,$A$5:$A$20,$B$5:$B$19)</f>
        <v>Mnichovická "B"</v>
      </c>
      <c r="CT195" s="335"/>
      <c r="CU195" s="335"/>
      <c r="CV195" s="335"/>
      <c r="CW195" s="335"/>
      <c r="CX195" s="335"/>
      <c r="CY195" s="335"/>
      <c r="CZ195" s="335"/>
      <c r="DA195" s="335"/>
      <c r="DB195" s="335"/>
      <c r="DC195" s="335"/>
      <c r="DD195" s="335"/>
      <c r="DE195" s="335"/>
      <c r="DF195" s="22"/>
    </row>
    <row r="196" spans="57:110" ht="20.25" customHeight="1" x14ac:dyDescent="0.25">
      <c r="BN196" s="19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9"/>
      <c r="DA196" s="39"/>
      <c r="DB196" s="39"/>
      <c r="DC196" s="39"/>
      <c r="DD196" s="39"/>
      <c r="DE196" s="39"/>
      <c r="DF196" s="22"/>
    </row>
    <row r="197" spans="57:110" ht="20.25" customHeight="1" x14ac:dyDescent="0.25">
      <c r="BN197" s="19"/>
      <c r="BO197" s="41" t="s">
        <v>21</v>
      </c>
      <c r="BP197" s="42">
        <f>BU195</f>
        <v>7</v>
      </c>
      <c r="BQ197" s="43" t="s">
        <v>10</v>
      </c>
      <c r="BR197" s="44">
        <v>1</v>
      </c>
      <c r="BS197" s="44">
        <v>2</v>
      </c>
      <c r="BT197" s="44">
        <v>3</v>
      </c>
      <c r="BU197" s="44">
        <v>4</v>
      </c>
      <c r="BV197" s="44">
        <v>5</v>
      </c>
      <c r="BW197" s="44">
        <v>6</v>
      </c>
      <c r="BX197" s="44">
        <v>7</v>
      </c>
      <c r="BY197" s="44">
        <v>8</v>
      </c>
      <c r="BZ197" s="44">
        <v>9</v>
      </c>
      <c r="CA197" s="44">
        <v>10</v>
      </c>
      <c r="CB197" s="44">
        <v>11</v>
      </c>
      <c r="CC197" s="44">
        <v>12</v>
      </c>
      <c r="CD197" s="44">
        <v>13</v>
      </c>
      <c r="CE197" s="44">
        <v>14</v>
      </c>
      <c r="CF197" s="44">
        <v>15</v>
      </c>
      <c r="CG197" s="44">
        <v>16</v>
      </c>
      <c r="CH197" s="44">
        <v>17</v>
      </c>
      <c r="CI197" s="44">
        <v>18</v>
      </c>
      <c r="CJ197" s="44">
        <v>19</v>
      </c>
      <c r="CK197" s="44">
        <v>20</v>
      </c>
      <c r="CL197" s="44">
        <v>21</v>
      </c>
      <c r="CM197" s="44">
        <v>22</v>
      </c>
      <c r="CN197" s="44">
        <v>23</v>
      </c>
      <c r="CO197" s="44">
        <v>24</v>
      </c>
      <c r="CP197" s="44">
        <v>25</v>
      </c>
      <c r="CQ197" s="44">
        <v>26</v>
      </c>
      <c r="CR197" s="44">
        <v>27</v>
      </c>
      <c r="CS197" s="44">
        <v>28</v>
      </c>
      <c r="CT197" s="44">
        <v>29</v>
      </c>
      <c r="CU197" s="44">
        <v>30</v>
      </c>
      <c r="CV197" s="44">
        <v>31</v>
      </c>
      <c r="CW197" s="44">
        <v>32</v>
      </c>
      <c r="CX197" s="44">
        <v>33</v>
      </c>
      <c r="CY197" s="44">
        <v>34</v>
      </c>
      <c r="CZ197" s="45">
        <v>35</v>
      </c>
      <c r="DA197" s="45">
        <v>36</v>
      </c>
      <c r="DB197" s="45">
        <v>37</v>
      </c>
      <c r="DC197" s="45">
        <v>38</v>
      </c>
      <c r="DD197" s="45">
        <v>39</v>
      </c>
      <c r="DE197" s="45">
        <v>40</v>
      </c>
      <c r="DF197" s="22"/>
    </row>
    <row r="198" spans="57:110" ht="20.25" customHeight="1" x14ac:dyDescent="0.25">
      <c r="BN198" s="19"/>
      <c r="BO198" s="47"/>
      <c r="BP198" s="48"/>
      <c r="BQ198" s="49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1"/>
      <c r="DA198" s="51"/>
      <c r="DB198" s="51"/>
      <c r="DC198" s="51"/>
      <c r="DD198" s="51"/>
      <c r="DE198" s="51"/>
      <c r="DF198" s="22"/>
    </row>
    <row r="199" spans="57:110" ht="20.25" customHeight="1" x14ac:dyDescent="0.25">
      <c r="BN199" s="19"/>
      <c r="BO199" s="52" t="s">
        <v>21</v>
      </c>
      <c r="BP199" s="53">
        <f>CQ195</f>
        <v>8</v>
      </c>
      <c r="BQ199" s="54" t="s">
        <v>10</v>
      </c>
      <c r="BR199" s="44">
        <v>1</v>
      </c>
      <c r="BS199" s="44">
        <v>2</v>
      </c>
      <c r="BT199" s="44">
        <v>3</v>
      </c>
      <c r="BU199" s="44">
        <v>4</v>
      </c>
      <c r="BV199" s="44">
        <v>5</v>
      </c>
      <c r="BW199" s="44">
        <v>6</v>
      </c>
      <c r="BX199" s="44">
        <v>7</v>
      </c>
      <c r="BY199" s="44">
        <v>8</v>
      </c>
      <c r="BZ199" s="44">
        <v>9</v>
      </c>
      <c r="CA199" s="44">
        <v>10</v>
      </c>
      <c r="CB199" s="44">
        <v>11</v>
      </c>
      <c r="CC199" s="44">
        <v>12</v>
      </c>
      <c r="CD199" s="44">
        <v>13</v>
      </c>
      <c r="CE199" s="44">
        <v>14</v>
      </c>
      <c r="CF199" s="44">
        <v>15</v>
      </c>
      <c r="CG199" s="44">
        <v>16</v>
      </c>
      <c r="CH199" s="44">
        <v>17</v>
      </c>
      <c r="CI199" s="44">
        <v>18</v>
      </c>
      <c r="CJ199" s="44">
        <v>19</v>
      </c>
      <c r="CK199" s="44">
        <v>20</v>
      </c>
      <c r="CL199" s="44">
        <v>21</v>
      </c>
      <c r="CM199" s="44">
        <v>22</v>
      </c>
      <c r="CN199" s="44">
        <v>23</v>
      </c>
      <c r="CO199" s="44">
        <v>24</v>
      </c>
      <c r="CP199" s="44">
        <v>25</v>
      </c>
      <c r="CQ199" s="44">
        <v>26</v>
      </c>
      <c r="CR199" s="44">
        <v>27</v>
      </c>
      <c r="CS199" s="44">
        <v>28</v>
      </c>
      <c r="CT199" s="44">
        <v>29</v>
      </c>
      <c r="CU199" s="44">
        <v>30</v>
      </c>
      <c r="CV199" s="44">
        <v>31</v>
      </c>
      <c r="CW199" s="44">
        <v>32</v>
      </c>
      <c r="CX199" s="44">
        <v>33</v>
      </c>
      <c r="CY199" s="44">
        <v>34</v>
      </c>
      <c r="CZ199" s="45">
        <v>35</v>
      </c>
      <c r="DA199" s="45">
        <v>36</v>
      </c>
      <c r="DB199" s="45">
        <v>37</v>
      </c>
      <c r="DC199" s="45">
        <v>38</v>
      </c>
      <c r="DD199" s="45">
        <v>39</v>
      </c>
      <c r="DE199" s="45">
        <v>40</v>
      </c>
      <c r="DF199" s="22"/>
    </row>
    <row r="200" spans="57:110" ht="20.25" customHeight="1" thickBot="1" x14ac:dyDescent="0.3">
      <c r="BN200" s="55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7"/>
    </row>
    <row r="201" spans="57:110" ht="20.25" customHeight="1" thickTop="1" x14ac:dyDescent="0.25">
      <c r="BN201" s="7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9"/>
    </row>
    <row r="202" spans="57:110" ht="20.25" customHeight="1" x14ac:dyDescent="0.25">
      <c r="BE202" s="6" t="str">
        <f>AS22</f>
        <v>11. KOLO</v>
      </c>
      <c r="BF202" s="6">
        <f>AT22</f>
        <v>0.43750000000000028</v>
      </c>
      <c r="BG202" s="6">
        <f>AU22</f>
        <v>22</v>
      </c>
      <c r="BH202" s="6" t="str">
        <f t="shared" ref="BH202:BL203" si="22">AV22</f>
        <v>HŘIŠTĚ</v>
      </c>
      <c r="BI202" s="6" t="str">
        <f t="shared" si="22"/>
        <v>skupina</v>
      </c>
      <c r="BJ202" s="6">
        <f t="shared" si="22"/>
        <v>11</v>
      </c>
      <c r="BK202" s="6" t="str">
        <f t="shared" si="22"/>
        <v>:</v>
      </c>
      <c r="BL202" s="6">
        <f t="shared" si="22"/>
        <v>12</v>
      </c>
      <c r="BN202" s="19"/>
      <c r="BO202" s="325" t="str">
        <f>BE202</f>
        <v>11. KOLO</v>
      </c>
      <c r="BP202" s="325"/>
      <c r="BQ202" s="325"/>
      <c r="BR202" s="325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326">
        <f>BG202</f>
        <v>22</v>
      </c>
      <c r="CD202" s="326"/>
      <c r="CE202" s="327" t="s">
        <v>11</v>
      </c>
      <c r="CF202" s="327"/>
      <c r="CG202" s="327"/>
      <c r="CH202" s="327"/>
      <c r="CI202" s="315" t="s">
        <v>12</v>
      </c>
      <c r="CJ202" s="316">
        <f>BF202</f>
        <v>0.43750000000000028</v>
      </c>
      <c r="CK202" s="316"/>
      <c r="CL202" s="317" t="s">
        <v>9</v>
      </c>
      <c r="CM202" s="317"/>
      <c r="CN202" s="318" t="str">
        <f>BI203</f>
        <v>C</v>
      </c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1"/>
      <c r="DA202" s="319" t="s">
        <v>13</v>
      </c>
      <c r="DB202" s="319"/>
      <c r="DC202" s="319"/>
      <c r="DD202" s="320">
        <f>BH203</f>
        <v>2</v>
      </c>
      <c r="DE202" s="320"/>
      <c r="DF202" s="22"/>
    </row>
    <row r="203" spans="57:110" ht="20.25" customHeight="1" x14ac:dyDescent="0.25">
      <c r="BH203" s="6">
        <f t="shared" si="22"/>
        <v>2</v>
      </c>
      <c r="BI203" s="6" t="str">
        <f t="shared" si="22"/>
        <v>C</v>
      </c>
      <c r="BJ203" s="6" t="str">
        <f t="shared" ca="1" si="22"/>
        <v>Kmochova "B"</v>
      </c>
      <c r="BK203" s="6">
        <f t="shared" si="22"/>
        <v>0</v>
      </c>
      <c r="BL203" s="6" t="str">
        <f t="shared" ca="1" si="22"/>
        <v>Velim "B"</v>
      </c>
      <c r="BN203" s="19"/>
      <c r="BO203" s="325"/>
      <c r="BP203" s="325"/>
      <c r="BQ203" s="325"/>
      <c r="BR203" s="325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326"/>
      <c r="CD203" s="326"/>
      <c r="CE203" s="327"/>
      <c r="CF203" s="327"/>
      <c r="CG203" s="327"/>
      <c r="CH203" s="327"/>
      <c r="CI203" s="315"/>
      <c r="CJ203" s="316"/>
      <c r="CK203" s="316"/>
      <c r="CL203" s="317"/>
      <c r="CM203" s="317"/>
      <c r="CN203" s="318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1"/>
      <c r="DA203" s="319"/>
      <c r="DB203" s="319"/>
      <c r="DC203" s="319"/>
      <c r="DD203" s="320"/>
      <c r="DE203" s="320"/>
      <c r="DF203" s="22"/>
    </row>
    <row r="204" spans="57:110" ht="20.25" customHeight="1" x14ac:dyDescent="0.25">
      <c r="BN204" s="19"/>
      <c r="BO204" s="33"/>
      <c r="BP204" s="33"/>
      <c r="BQ204" s="33"/>
      <c r="BR204" s="33"/>
      <c r="BS204" s="334" t="s">
        <v>16</v>
      </c>
      <c r="BT204" s="334"/>
      <c r="BU204" s="34">
        <f>BJ202</f>
        <v>11</v>
      </c>
      <c r="BV204" s="35" t="s">
        <v>17</v>
      </c>
      <c r="BW204" s="335" t="str">
        <f ca="1">LOOKUP(BU204,$A$5:$A$20,$B$5:$B$19)</f>
        <v>Kmochova "B"</v>
      </c>
      <c r="BX204" s="335"/>
      <c r="BY204" s="335"/>
      <c r="BZ204" s="335"/>
      <c r="CA204" s="335"/>
      <c r="CB204" s="335"/>
      <c r="CC204" s="335"/>
      <c r="CD204" s="335"/>
      <c r="CE204" s="335"/>
      <c r="CF204" s="335"/>
      <c r="CG204" s="363"/>
      <c r="CH204" s="363"/>
      <c r="CI204" s="36"/>
      <c r="CJ204" s="36"/>
      <c r="CK204" s="36"/>
      <c r="CL204" s="36"/>
      <c r="CM204" s="36"/>
      <c r="CN204" s="33"/>
      <c r="CO204" s="334" t="s">
        <v>16</v>
      </c>
      <c r="CP204" s="334"/>
      <c r="CQ204" s="34">
        <f>BL202</f>
        <v>12</v>
      </c>
      <c r="CR204" s="35" t="s">
        <v>17</v>
      </c>
      <c r="CS204" s="335" t="str">
        <f ca="1">LOOKUP(CQ204,$A$5:$A$20,$B$5:$B$19)</f>
        <v>Velim "B"</v>
      </c>
      <c r="CT204" s="335"/>
      <c r="CU204" s="335"/>
      <c r="CV204" s="335"/>
      <c r="CW204" s="335"/>
      <c r="CX204" s="335"/>
      <c r="CY204" s="335"/>
      <c r="CZ204" s="335"/>
      <c r="DA204" s="335"/>
      <c r="DB204" s="335"/>
      <c r="DC204" s="335"/>
      <c r="DD204" s="335"/>
      <c r="DE204" s="335"/>
      <c r="DF204" s="22"/>
    </row>
    <row r="205" spans="57:110" ht="20.25" customHeight="1" x14ac:dyDescent="0.25">
      <c r="BN205" s="19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9"/>
      <c r="DA205" s="39"/>
      <c r="DB205" s="39"/>
      <c r="DC205" s="39"/>
      <c r="DD205" s="39"/>
      <c r="DE205" s="39"/>
      <c r="DF205" s="22"/>
    </row>
    <row r="206" spans="57:110" ht="20.25" customHeight="1" x14ac:dyDescent="0.25">
      <c r="BN206" s="19"/>
      <c r="BO206" s="41" t="s">
        <v>21</v>
      </c>
      <c r="BP206" s="42">
        <f>BU204</f>
        <v>11</v>
      </c>
      <c r="BQ206" s="43" t="s">
        <v>10</v>
      </c>
      <c r="BR206" s="44">
        <v>1</v>
      </c>
      <c r="BS206" s="44">
        <v>2</v>
      </c>
      <c r="BT206" s="44">
        <v>3</v>
      </c>
      <c r="BU206" s="44">
        <v>4</v>
      </c>
      <c r="BV206" s="44">
        <v>5</v>
      </c>
      <c r="BW206" s="44">
        <v>6</v>
      </c>
      <c r="BX206" s="44">
        <v>7</v>
      </c>
      <c r="BY206" s="44">
        <v>8</v>
      </c>
      <c r="BZ206" s="44">
        <v>9</v>
      </c>
      <c r="CA206" s="44">
        <v>10</v>
      </c>
      <c r="CB206" s="44">
        <v>11</v>
      </c>
      <c r="CC206" s="44">
        <v>12</v>
      </c>
      <c r="CD206" s="44">
        <v>13</v>
      </c>
      <c r="CE206" s="44">
        <v>14</v>
      </c>
      <c r="CF206" s="44">
        <v>15</v>
      </c>
      <c r="CG206" s="44">
        <v>16</v>
      </c>
      <c r="CH206" s="44">
        <v>17</v>
      </c>
      <c r="CI206" s="44">
        <v>18</v>
      </c>
      <c r="CJ206" s="44">
        <v>19</v>
      </c>
      <c r="CK206" s="44">
        <v>20</v>
      </c>
      <c r="CL206" s="44">
        <v>21</v>
      </c>
      <c r="CM206" s="44">
        <v>22</v>
      </c>
      <c r="CN206" s="44">
        <v>23</v>
      </c>
      <c r="CO206" s="44">
        <v>24</v>
      </c>
      <c r="CP206" s="44">
        <v>25</v>
      </c>
      <c r="CQ206" s="44">
        <v>26</v>
      </c>
      <c r="CR206" s="44">
        <v>27</v>
      </c>
      <c r="CS206" s="44">
        <v>28</v>
      </c>
      <c r="CT206" s="44">
        <v>29</v>
      </c>
      <c r="CU206" s="44">
        <v>30</v>
      </c>
      <c r="CV206" s="44">
        <v>31</v>
      </c>
      <c r="CW206" s="44">
        <v>32</v>
      </c>
      <c r="CX206" s="44">
        <v>33</v>
      </c>
      <c r="CY206" s="44">
        <v>34</v>
      </c>
      <c r="CZ206" s="45">
        <v>35</v>
      </c>
      <c r="DA206" s="45">
        <v>36</v>
      </c>
      <c r="DB206" s="45">
        <v>37</v>
      </c>
      <c r="DC206" s="45">
        <v>38</v>
      </c>
      <c r="DD206" s="45">
        <v>39</v>
      </c>
      <c r="DE206" s="45">
        <v>40</v>
      </c>
      <c r="DF206" s="22"/>
    </row>
    <row r="207" spans="57:110" ht="20.25" customHeight="1" x14ac:dyDescent="0.25">
      <c r="BN207" s="19"/>
      <c r="BO207" s="47"/>
      <c r="BP207" s="48"/>
      <c r="BQ207" s="49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1"/>
      <c r="DA207" s="51"/>
      <c r="DB207" s="51"/>
      <c r="DC207" s="51"/>
      <c r="DD207" s="51"/>
      <c r="DE207" s="51"/>
      <c r="DF207" s="22"/>
    </row>
    <row r="208" spans="57:110" ht="20.25" customHeight="1" x14ac:dyDescent="0.25">
      <c r="BN208" s="19"/>
      <c r="BO208" s="52" t="s">
        <v>21</v>
      </c>
      <c r="BP208" s="53">
        <f>CQ204</f>
        <v>12</v>
      </c>
      <c r="BQ208" s="54" t="s">
        <v>10</v>
      </c>
      <c r="BR208" s="44">
        <v>1</v>
      </c>
      <c r="BS208" s="44">
        <v>2</v>
      </c>
      <c r="BT208" s="44">
        <v>3</v>
      </c>
      <c r="BU208" s="44">
        <v>4</v>
      </c>
      <c r="BV208" s="44">
        <v>5</v>
      </c>
      <c r="BW208" s="44">
        <v>6</v>
      </c>
      <c r="BX208" s="44">
        <v>7</v>
      </c>
      <c r="BY208" s="44">
        <v>8</v>
      </c>
      <c r="BZ208" s="44">
        <v>9</v>
      </c>
      <c r="CA208" s="44">
        <v>10</v>
      </c>
      <c r="CB208" s="44">
        <v>11</v>
      </c>
      <c r="CC208" s="44">
        <v>12</v>
      </c>
      <c r="CD208" s="44">
        <v>13</v>
      </c>
      <c r="CE208" s="44">
        <v>14</v>
      </c>
      <c r="CF208" s="44">
        <v>15</v>
      </c>
      <c r="CG208" s="44">
        <v>16</v>
      </c>
      <c r="CH208" s="44">
        <v>17</v>
      </c>
      <c r="CI208" s="44">
        <v>18</v>
      </c>
      <c r="CJ208" s="44">
        <v>19</v>
      </c>
      <c r="CK208" s="44">
        <v>20</v>
      </c>
      <c r="CL208" s="44">
        <v>21</v>
      </c>
      <c r="CM208" s="44">
        <v>22</v>
      </c>
      <c r="CN208" s="44">
        <v>23</v>
      </c>
      <c r="CO208" s="44">
        <v>24</v>
      </c>
      <c r="CP208" s="44">
        <v>25</v>
      </c>
      <c r="CQ208" s="44">
        <v>26</v>
      </c>
      <c r="CR208" s="44">
        <v>27</v>
      </c>
      <c r="CS208" s="44">
        <v>28</v>
      </c>
      <c r="CT208" s="44">
        <v>29</v>
      </c>
      <c r="CU208" s="44">
        <v>30</v>
      </c>
      <c r="CV208" s="44">
        <v>31</v>
      </c>
      <c r="CW208" s="44">
        <v>32</v>
      </c>
      <c r="CX208" s="44">
        <v>33</v>
      </c>
      <c r="CY208" s="44">
        <v>34</v>
      </c>
      <c r="CZ208" s="45">
        <v>35</v>
      </c>
      <c r="DA208" s="45">
        <v>36</v>
      </c>
      <c r="DB208" s="45">
        <v>37</v>
      </c>
      <c r="DC208" s="45">
        <v>38</v>
      </c>
      <c r="DD208" s="45">
        <v>39</v>
      </c>
      <c r="DE208" s="45">
        <v>40</v>
      </c>
      <c r="DF208" s="22"/>
    </row>
    <row r="209" spans="57:110" ht="20.25" customHeight="1" thickBot="1" x14ac:dyDescent="0.3">
      <c r="BN209" s="55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7"/>
    </row>
    <row r="210" spans="57:110" ht="20.25" customHeight="1" thickTop="1" x14ac:dyDescent="0.25">
      <c r="BN210" s="7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9"/>
    </row>
    <row r="211" spans="57:110" ht="20.25" customHeight="1" x14ac:dyDescent="0.25">
      <c r="BE211" s="6" t="str">
        <f>AS24</f>
        <v>12. KOLO</v>
      </c>
      <c r="BF211" s="6">
        <f>AT24</f>
        <v>0.44583333333333364</v>
      </c>
      <c r="BG211" s="6">
        <f>AU24</f>
        <v>24</v>
      </c>
      <c r="BH211" s="6" t="str">
        <f t="shared" ref="BH211:BL212" si="23">AV24</f>
        <v>HŘIŠTĚ</v>
      </c>
      <c r="BI211" s="6" t="str">
        <f t="shared" si="23"/>
        <v>skupina</v>
      </c>
      <c r="BJ211" s="6">
        <f t="shared" si="23"/>
        <v>15</v>
      </c>
      <c r="BK211" s="6" t="str">
        <f t="shared" si="23"/>
        <v>:</v>
      </c>
      <c r="BL211" s="6">
        <f t="shared" si="23"/>
        <v>16</v>
      </c>
      <c r="BN211" s="19"/>
      <c r="BO211" s="325" t="str">
        <f>BE211</f>
        <v>12. KOLO</v>
      </c>
      <c r="BP211" s="325"/>
      <c r="BQ211" s="325"/>
      <c r="BR211" s="325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326">
        <f>BG211</f>
        <v>24</v>
      </c>
      <c r="CD211" s="326"/>
      <c r="CE211" s="327" t="s">
        <v>11</v>
      </c>
      <c r="CF211" s="327"/>
      <c r="CG211" s="327"/>
      <c r="CH211" s="327"/>
      <c r="CI211" s="315" t="s">
        <v>12</v>
      </c>
      <c r="CJ211" s="316">
        <f>BF211</f>
        <v>0.44583333333333364</v>
      </c>
      <c r="CK211" s="316"/>
      <c r="CL211" s="317" t="s">
        <v>9</v>
      </c>
      <c r="CM211" s="317"/>
      <c r="CN211" s="318" t="str">
        <f>BI212</f>
        <v>D</v>
      </c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1"/>
      <c r="DA211" s="319" t="s">
        <v>13</v>
      </c>
      <c r="DB211" s="319"/>
      <c r="DC211" s="319"/>
      <c r="DD211" s="320">
        <f>BH212</f>
        <v>2</v>
      </c>
      <c r="DE211" s="320"/>
      <c r="DF211" s="22"/>
    </row>
    <row r="212" spans="57:110" ht="20.25" customHeight="1" x14ac:dyDescent="0.25">
      <c r="BH212" s="6">
        <f t="shared" si="23"/>
        <v>2</v>
      </c>
      <c r="BI212" s="6" t="str">
        <f t="shared" si="23"/>
        <v>D</v>
      </c>
      <c r="BJ212" s="6" t="str">
        <f t="shared" ca="1" si="23"/>
        <v>Lipanská "B"</v>
      </c>
      <c r="BK212" s="6">
        <f t="shared" si="23"/>
        <v>0</v>
      </c>
      <c r="BL212" s="6" t="str">
        <f t="shared" ca="1" si="23"/>
        <v>Prok.Velikého "B"</v>
      </c>
      <c r="BN212" s="19"/>
      <c r="BO212" s="325"/>
      <c r="BP212" s="325"/>
      <c r="BQ212" s="325"/>
      <c r="BR212" s="325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326"/>
      <c r="CD212" s="326"/>
      <c r="CE212" s="327"/>
      <c r="CF212" s="327"/>
      <c r="CG212" s="327"/>
      <c r="CH212" s="327"/>
      <c r="CI212" s="315"/>
      <c r="CJ212" s="316"/>
      <c r="CK212" s="316"/>
      <c r="CL212" s="317"/>
      <c r="CM212" s="317"/>
      <c r="CN212" s="318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1"/>
      <c r="DA212" s="319"/>
      <c r="DB212" s="319"/>
      <c r="DC212" s="319"/>
      <c r="DD212" s="320"/>
      <c r="DE212" s="320"/>
      <c r="DF212" s="22"/>
    </row>
    <row r="213" spans="57:110" ht="20.25" customHeight="1" x14ac:dyDescent="0.25">
      <c r="BN213" s="19"/>
      <c r="BO213" s="33"/>
      <c r="BP213" s="33"/>
      <c r="BQ213" s="33"/>
      <c r="BR213" s="33"/>
      <c r="BS213" s="334" t="s">
        <v>16</v>
      </c>
      <c r="BT213" s="334"/>
      <c r="BU213" s="34">
        <f>BJ211</f>
        <v>15</v>
      </c>
      <c r="BV213" s="35" t="s">
        <v>17</v>
      </c>
      <c r="BW213" s="335" t="str">
        <f ca="1">LOOKUP(BU213,$A$5:$A$20,$B$5:$B$19)</f>
        <v>Lipanská "B"</v>
      </c>
      <c r="BX213" s="335"/>
      <c r="BY213" s="335"/>
      <c r="BZ213" s="335"/>
      <c r="CA213" s="335"/>
      <c r="CB213" s="335"/>
      <c r="CC213" s="335"/>
      <c r="CD213" s="335"/>
      <c r="CE213" s="335"/>
      <c r="CF213" s="335"/>
      <c r="CG213" s="363"/>
      <c r="CH213" s="363"/>
      <c r="CI213" s="36"/>
      <c r="CJ213" s="36"/>
      <c r="CK213" s="36"/>
      <c r="CL213" s="36"/>
      <c r="CM213" s="36"/>
      <c r="CN213" s="33"/>
      <c r="CO213" s="334" t="s">
        <v>16</v>
      </c>
      <c r="CP213" s="334"/>
      <c r="CQ213" s="34">
        <f>BL211</f>
        <v>16</v>
      </c>
      <c r="CR213" s="35" t="s">
        <v>17</v>
      </c>
      <c r="CS213" s="335" t="str">
        <f ca="1">LOOKUP(CQ213,$A$5:$A$20,$B$5:$B$19)</f>
        <v>Prok.Velikého "B"</v>
      </c>
      <c r="CT213" s="335"/>
      <c r="CU213" s="335"/>
      <c r="CV213" s="335"/>
      <c r="CW213" s="335"/>
      <c r="CX213" s="335"/>
      <c r="CY213" s="335"/>
      <c r="CZ213" s="335"/>
      <c r="DA213" s="335"/>
      <c r="DB213" s="335"/>
      <c r="DC213" s="335"/>
      <c r="DD213" s="335"/>
      <c r="DE213" s="335"/>
      <c r="DF213" s="22"/>
    </row>
    <row r="214" spans="57:110" ht="20.25" customHeight="1" x14ac:dyDescent="0.25">
      <c r="BN214" s="19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9"/>
      <c r="DA214" s="39"/>
      <c r="DB214" s="39"/>
      <c r="DC214" s="39"/>
      <c r="DD214" s="39"/>
      <c r="DE214" s="39"/>
      <c r="DF214" s="22"/>
    </row>
    <row r="215" spans="57:110" ht="20.25" customHeight="1" x14ac:dyDescent="0.25">
      <c r="BN215" s="19"/>
      <c r="BO215" s="41" t="s">
        <v>21</v>
      </c>
      <c r="BP215" s="42">
        <f>BU213</f>
        <v>15</v>
      </c>
      <c r="BQ215" s="43" t="s">
        <v>10</v>
      </c>
      <c r="BR215" s="44">
        <v>1</v>
      </c>
      <c r="BS215" s="44">
        <v>2</v>
      </c>
      <c r="BT215" s="44">
        <v>3</v>
      </c>
      <c r="BU215" s="44">
        <v>4</v>
      </c>
      <c r="BV215" s="44">
        <v>5</v>
      </c>
      <c r="BW215" s="44">
        <v>6</v>
      </c>
      <c r="BX215" s="44">
        <v>7</v>
      </c>
      <c r="BY215" s="44">
        <v>8</v>
      </c>
      <c r="BZ215" s="44">
        <v>9</v>
      </c>
      <c r="CA215" s="44">
        <v>10</v>
      </c>
      <c r="CB215" s="44">
        <v>11</v>
      </c>
      <c r="CC215" s="44">
        <v>12</v>
      </c>
      <c r="CD215" s="44">
        <v>13</v>
      </c>
      <c r="CE215" s="44">
        <v>14</v>
      </c>
      <c r="CF215" s="44">
        <v>15</v>
      </c>
      <c r="CG215" s="44">
        <v>16</v>
      </c>
      <c r="CH215" s="44">
        <v>17</v>
      </c>
      <c r="CI215" s="44">
        <v>18</v>
      </c>
      <c r="CJ215" s="44">
        <v>19</v>
      </c>
      <c r="CK215" s="44">
        <v>20</v>
      </c>
      <c r="CL215" s="44">
        <v>21</v>
      </c>
      <c r="CM215" s="44">
        <v>22</v>
      </c>
      <c r="CN215" s="44">
        <v>23</v>
      </c>
      <c r="CO215" s="44">
        <v>24</v>
      </c>
      <c r="CP215" s="44">
        <v>25</v>
      </c>
      <c r="CQ215" s="44">
        <v>26</v>
      </c>
      <c r="CR215" s="44">
        <v>27</v>
      </c>
      <c r="CS215" s="44">
        <v>28</v>
      </c>
      <c r="CT215" s="44">
        <v>29</v>
      </c>
      <c r="CU215" s="44">
        <v>30</v>
      </c>
      <c r="CV215" s="44">
        <v>31</v>
      </c>
      <c r="CW215" s="44">
        <v>32</v>
      </c>
      <c r="CX215" s="44">
        <v>33</v>
      </c>
      <c r="CY215" s="44">
        <v>34</v>
      </c>
      <c r="CZ215" s="45">
        <v>35</v>
      </c>
      <c r="DA215" s="45">
        <v>36</v>
      </c>
      <c r="DB215" s="45">
        <v>37</v>
      </c>
      <c r="DC215" s="45">
        <v>38</v>
      </c>
      <c r="DD215" s="45">
        <v>39</v>
      </c>
      <c r="DE215" s="45">
        <v>40</v>
      </c>
      <c r="DF215" s="22"/>
    </row>
    <row r="216" spans="57:110" ht="20.25" customHeight="1" x14ac:dyDescent="0.25">
      <c r="BN216" s="19"/>
      <c r="BO216" s="47"/>
      <c r="BP216" s="48"/>
      <c r="BQ216" s="49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1"/>
      <c r="DA216" s="51"/>
      <c r="DB216" s="51"/>
      <c r="DC216" s="51"/>
      <c r="DD216" s="51"/>
      <c r="DE216" s="51"/>
      <c r="DF216" s="22"/>
    </row>
    <row r="217" spans="57:110" ht="20.25" customHeight="1" x14ac:dyDescent="0.25">
      <c r="BN217" s="19"/>
      <c r="BO217" s="52" t="s">
        <v>21</v>
      </c>
      <c r="BP217" s="53">
        <f>CQ213</f>
        <v>16</v>
      </c>
      <c r="BQ217" s="54" t="s">
        <v>10</v>
      </c>
      <c r="BR217" s="44">
        <v>1</v>
      </c>
      <c r="BS217" s="44">
        <v>2</v>
      </c>
      <c r="BT217" s="44">
        <v>3</v>
      </c>
      <c r="BU217" s="44">
        <v>4</v>
      </c>
      <c r="BV217" s="44">
        <v>5</v>
      </c>
      <c r="BW217" s="44">
        <v>6</v>
      </c>
      <c r="BX217" s="44">
        <v>7</v>
      </c>
      <c r="BY217" s="44">
        <v>8</v>
      </c>
      <c r="BZ217" s="44">
        <v>9</v>
      </c>
      <c r="CA217" s="44">
        <v>10</v>
      </c>
      <c r="CB217" s="44">
        <v>11</v>
      </c>
      <c r="CC217" s="44">
        <v>12</v>
      </c>
      <c r="CD217" s="44">
        <v>13</v>
      </c>
      <c r="CE217" s="44">
        <v>14</v>
      </c>
      <c r="CF217" s="44">
        <v>15</v>
      </c>
      <c r="CG217" s="44">
        <v>16</v>
      </c>
      <c r="CH217" s="44">
        <v>17</v>
      </c>
      <c r="CI217" s="44">
        <v>18</v>
      </c>
      <c r="CJ217" s="44">
        <v>19</v>
      </c>
      <c r="CK217" s="44">
        <v>20</v>
      </c>
      <c r="CL217" s="44">
        <v>21</v>
      </c>
      <c r="CM217" s="44">
        <v>22</v>
      </c>
      <c r="CN217" s="44">
        <v>23</v>
      </c>
      <c r="CO217" s="44">
        <v>24</v>
      </c>
      <c r="CP217" s="44">
        <v>25</v>
      </c>
      <c r="CQ217" s="44">
        <v>26</v>
      </c>
      <c r="CR217" s="44">
        <v>27</v>
      </c>
      <c r="CS217" s="44">
        <v>28</v>
      </c>
      <c r="CT217" s="44">
        <v>29</v>
      </c>
      <c r="CU217" s="44">
        <v>30</v>
      </c>
      <c r="CV217" s="44">
        <v>31</v>
      </c>
      <c r="CW217" s="44">
        <v>32</v>
      </c>
      <c r="CX217" s="44">
        <v>33</v>
      </c>
      <c r="CY217" s="44">
        <v>34</v>
      </c>
      <c r="CZ217" s="45">
        <v>35</v>
      </c>
      <c r="DA217" s="45">
        <v>36</v>
      </c>
      <c r="DB217" s="45">
        <v>37</v>
      </c>
      <c r="DC217" s="45">
        <v>38</v>
      </c>
      <c r="DD217" s="45">
        <v>39</v>
      </c>
      <c r="DE217" s="45">
        <v>40</v>
      </c>
      <c r="DF217" s="22"/>
    </row>
    <row r="218" spans="57:110" ht="20.25" customHeight="1" thickBot="1" x14ac:dyDescent="0.3">
      <c r="BN218" s="55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7"/>
    </row>
    <row r="219" spans="57:110" ht="20.25" customHeight="1" thickTop="1" x14ac:dyDescent="0.25">
      <c r="BN219" s="7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9"/>
    </row>
    <row r="220" spans="57:110" ht="20.25" customHeight="1" x14ac:dyDescent="0.25">
      <c r="BN220" s="19"/>
      <c r="BO220" s="325"/>
      <c r="BP220" s="325"/>
      <c r="BQ220" s="325"/>
      <c r="BR220" s="325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326"/>
      <c r="CD220" s="326"/>
      <c r="CE220" s="327" t="s">
        <v>11</v>
      </c>
      <c r="CF220" s="327"/>
      <c r="CG220" s="327"/>
      <c r="CH220" s="327"/>
      <c r="CI220" s="315" t="s">
        <v>12</v>
      </c>
      <c r="CJ220" s="316"/>
      <c r="CK220" s="316"/>
      <c r="CL220" s="317" t="s">
        <v>9</v>
      </c>
      <c r="CM220" s="317"/>
      <c r="CN220" s="318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1"/>
      <c r="DA220" s="319" t="s">
        <v>13</v>
      </c>
      <c r="DB220" s="319"/>
      <c r="DC220" s="319"/>
      <c r="DD220" s="320"/>
      <c r="DE220" s="320"/>
      <c r="DF220" s="22"/>
    </row>
    <row r="221" spans="57:110" ht="20.25" customHeight="1" x14ac:dyDescent="0.25">
      <c r="BN221" s="19"/>
      <c r="BO221" s="325"/>
      <c r="BP221" s="325"/>
      <c r="BQ221" s="325"/>
      <c r="BR221" s="325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326"/>
      <c r="CD221" s="326"/>
      <c r="CE221" s="327"/>
      <c r="CF221" s="327"/>
      <c r="CG221" s="327"/>
      <c r="CH221" s="327"/>
      <c r="CI221" s="315"/>
      <c r="CJ221" s="316"/>
      <c r="CK221" s="316"/>
      <c r="CL221" s="317"/>
      <c r="CM221" s="317"/>
      <c r="CN221" s="318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1"/>
      <c r="DA221" s="319"/>
      <c r="DB221" s="319"/>
      <c r="DC221" s="319"/>
      <c r="DD221" s="320"/>
      <c r="DE221" s="320"/>
      <c r="DF221" s="22"/>
    </row>
    <row r="222" spans="57:110" ht="20.25" customHeight="1" x14ac:dyDescent="0.25">
      <c r="BN222" s="19"/>
      <c r="BO222" s="33"/>
      <c r="BP222" s="33"/>
      <c r="BQ222" s="33"/>
      <c r="BR222" s="33"/>
      <c r="BS222" s="334" t="s">
        <v>16</v>
      </c>
      <c r="BT222" s="334"/>
      <c r="BU222" s="34"/>
      <c r="BV222" s="35" t="s">
        <v>17</v>
      </c>
      <c r="BW222" s="335"/>
      <c r="BX222" s="335"/>
      <c r="BY222" s="335"/>
      <c r="BZ222" s="335"/>
      <c r="CA222" s="335"/>
      <c r="CB222" s="335"/>
      <c r="CC222" s="335"/>
      <c r="CD222" s="335"/>
      <c r="CE222" s="335"/>
      <c r="CF222" s="335"/>
      <c r="CG222" s="363"/>
      <c r="CH222" s="363"/>
      <c r="CI222" s="36"/>
      <c r="CJ222" s="36"/>
      <c r="CK222" s="36"/>
      <c r="CL222" s="36"/>
      <c r="CM222" s="36"/>
      <c r="CN222" s="33"/>
      <c r="CO222" s="334" t="s">
        <v>16</v>
      </c>
      <c r="CP222" s="334"/>
      <c r="CQ222" s="34"/>
      <c r="CR222" s="35" t="s">
        <v>17</v>
      </c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22"/>
    </row>
    <row r="223" spans="57:110" ht="20.25" customHeight="1" x14ac:dyDescent="0.25">
      <c r="BN223" s="19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9"/>
      <c r="DA223" s="39"/>
      <c r="DB223" s="39"/>
      <c r="DC223" s="39"/>
      <c r="DD223" s="39"/>
      <c r="DE223" s="39"/>
      <c r="DF223" s="22"/>
    </row>
    <row r="224" spans="57:110" ht="20.25" customHeight="1" x14ac:dyDescent="0.25">
      <c r="BN224" s="19"/>
      <c r="BO224" s="41" t="s">
        <v>21</v>
      </c>
      <c r="BP224" s="42"/>
      <c r="BQ224" s="43" t="s">
        <v>10</v>
      </c>
      <c r="BR224" s="44">
        <v>1</v>
      </c>
      <c r="BS224" s="44">
        <v>2</v>
      </c>
      <c r="BT224" s="44">
        <v>3</v>
      </c>
      <c r="BU224" s="44">
        <v>4</v>
      </c>
      <c r="BV224" s="44">
        <v>5</v>
      </c>
      <c r="BW224" s="44">
        <v>6</v>
      </c>
      <c r="BX224" s="44">
        <v>7</v>
      </c>
      <c r="BY224" s="44">
        <v>8</v>
      </c>
      <c r="BZ224" s="44">
        <v>9</v>
      </c>
      <c r="CA224" s="44">
        <v>10</v>
      </c>
      <c r="CB224" s="44">
        <v>11</v>
      </c>
      <c r="CC224" s="44">
        <v>12</v>
      </c>
      <c r="CD224" s="44">
        <v>13</v>
      </c>
      <c r="CE224" s="44">
        <v>14</v>
      </c>
      <c r="CF224" s="44">
        <v>15</v>
      </c>
      <c r="CG224" s="44">
        <v>16</v>
      </c>
      <c r="CH224" s="44">
        <v>17</v>
      </c>
      <c r="CI224" s="44">
        <v>18</v>
      </c>
      <c r="CJ224" s="44">
        <v>19</v>
      </c>
      <c r="CK224" s="44">
        <v>20</v>
      </c>
      <c r="CL224" s="44">
        <v>21</v>
      </c>
      <c r="CM224" s="44">
        <v>22</v>
      </c>
      <c r="CN224" s="44">
        <v>23</v>
      </c>
      <c r="CO224" s="44">
        <v>24</v>
      </c>
      <c r="CP224" s="44">
        <v>25</v>
      </c>
      <c r="CQ224" s="44">
        <v>26</v>
      </c>
      <c r="CR224" s="44">
        <v>27</v>
      </c>
      <c r="CS224" s="44">
        <v>28</v>
      </c>
      <c r="CT224" s="44">
        <v>29</v>
      </c>
      <c r="CU224" s="44">
        <v>30</v>
      </c>
      <c r="CV224" s="44">
        <v>31</v>
      </c>
      <c r="CW224" s="44">
        <v>32</v>
      </c>
      <c r="CX224" s="44">
        <v>33</v>
      </c>
      <c r="CY224" s="44">
        <v>34</v>
      </c>
      <c r="CZ224" s="45">
        <v>35</v>
      </c>
      <c r="DA224" s="45">
        <v>36</v>
      </c>
      <c r="DB224" s="45">
        <v>37</v>
      </c>
      <c r="DC224" s="45">
        <v>38</v>
      </c>
      <c r="DD224" s="45">
        <v>39</v>
      </c>
      <c r="DE224" s="45">
        <v>40</v>
      </c>
      <c r="DF224" s="22"/>
    </row>
    <row r="225" spans="66:110" ht="20.25" customHeight="1" x14ac:dyDescent="0.25">
      <c r="BN225" s="19"/>
      <c r="BO225" s="47"/>
      <c r="BP225" s="48"/>
      <c r="BQ225" s="49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1"/>
      <c r="DA225" s="51"/>
      <c r="DB225" s="51"/>
      <c r="DC225" s="51"/>
      <c r="DD225" s="51"/>
      <c r="DE225" s="51"/>
      <c r="DF225" s="22"/>
    </row>
    <row r="226" spans="66:110" ht="20.25" customHeight="1" x14ac:dyDescent="0.25">
      <c r="BN226" s="19"/>
      <c r="BO226" s="52" t="s">
        <v>21</v>
      </c>
      <c r="BP226" s="53"/>
      <c r="BQ226" s="54" t="s">
        <v>10</v>
      </c>
      <c r="BR226" s="44">
        <v>1</v>
      </c>
      <c r="BS226" s="44">
        <v>2</v>
      </c>
      <c r="BT226" s="44">
        <v>3</v>
      </c>
      <c r="BU226" s="44">
        <v>4</v>
      </c>
      <c r="BV226" s="44">
        <v>5</v>
      </c>
      <c r="BW226" s="44">
        <v>6</v>
      </c>
      <c r="BX226" s="44">
        <v>7</v>
      </c>
      <c r="BY226" s="44">
        <v>8</v>
      </c>
      <c r="BZ226" s="44">
        <v>9</v>
      </c>
      <c r="CA226" s="44">
        <v>10</v>
      </c>
      <c r="CB226" s="44">
        <v>11</v>
      </c>
      <c r="CC226" s="44">
        <v>12</v>
      </c>
      <c r="CD226" s="44">
        <v>13</v>
      </c>
      <c r="CE226" s="44">
        <v>14</v>
      </c>
      <c r="CF226" s="44">
        <v>15</v>
      </c>
      <c r="CG226" s="44">
        <v>16</v>
      </c>
      <c r="CH226" s="44">
        <v>17</v>
      </c>
      <c r="CI226" s="44">
        <v>18</v>
      </c>
      <c r="CJ226" s="44">
        <v>19</v>
      </c>
      <c r="CK226" s="44">
        <v>20</v>
      </c>
      <c r="CL226" s="44">
        <v>21</v>
      </c>
      <c r="CM226" s="44">
        <v>22</v>
      </c>
      <c r="CN226" s="44">
        <v>23</v>
      </c>
      <c r="CO226" s="44">
        <v>24</v>
      </c>
      <c r="CP226" s="44">
        <v>25</v>
      </c>
      <c r="CQ226" s="44">
        <v>26</v>
      </c>
      <c r="CR226" s="44">
        <v>27</v>
      </c>
      <c r="CS226" s="44">
        <v>28</v>
      </c>
      <c r="CT226" s="44">
        <v>29</v>
      </c>
      <c r="CU226" s="44">
        <v>30</v>
      </c>
      <c r="CV226" s="44">
        <v>31</v>
      </c>
      <c r="CW226" s="44">
        <v>32</v>
      </c>
      <c r="CX226" s="44">
        <v>33</v>
      </c>
      <c r="CY226" s="44">
        <v>34</v>
      </c>
      <c r="CZ226" s="45">
        <v>35</v>
      </c>
      <c r="DA226" s="45">
        <v>36</v>
      </c>
      <c r="DB226" s="45">
        <v>37</v>
      </c>
      <c r="DC226" s="45">
        <v>38</v>
      </c>
      <c r="DD226" s="45">
        <v>39</v>
      </c>
      <c r="DE226" s="45">
        <v>40</v>
      </c>
      <c r="DF226" s="22"/>
    </row>
    <row r="227" spans="66:110" ht="20.25" customHeight="1" thickBot="1" x14ac:dyDescent="0.3">
      <c r="BN227" s="55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7"/>
    </row>
    <row r="228" spans="66:110" ht="20.25" customHeight="1" thickTop="1" x14ac:dyDescent="0.25">
      <c r="BN228" s="7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9"/>
    </row>
    <row r="229" spans="66:110" ht="20.25" customHeight="1" x14ac:dyDescent="0.25">
      <c r="BN229" s="19"/>
      <c r="BO229" s="325"/>
      <c r="BP229" s="325"/>
      <c r="BQ229" s="325"/>
      <c r="BR229" s="325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326"/>
      <c r="CD229" s="326"/>
      <c r="CE229" s="327" t="s">
        <v>11</v>
      </c>
      <c r="CF229" s="327"/>
      <c r="CG229" s="327"/>
      <c r="CH229" s="327"/>
      <c r="CI229" s="315" t="s">
        <v>12</v>
      </c>
      <c r="CJ229" s="316"/>
      <c r="CK229" s="316"/>
      <c r="CL229" s="317" t="s">
        <v>9</v>
      </c>
      <c r="CM229" s="317"/>
      <c r="CN229" s="318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1"/>
      <c r="DA229" s="319" t="s">
        <v>13</v>
      </c>
      <c r="DB229" s="319"/>
      <c r="DC229" s="319"/>
      <c r="DD229" s="320"/>
      <c r="DE229" s="320"/>
      <c r="DF229" s="22"/>
    </row>
    <row r="230" spans="66:110" ht="20.25" customHeight="1" x14ac:dyDescent="0.25">
      <c r="BN230" s="19"/>
      <c r="BO230" s="325"/>
      <c r="BP230" s="325"/>
      <c r="BQ230" s="325"/>
      <c r="BR230" s="325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326"/>
      <c r="CD230" s="326"/>
      <c r="CE230" s="327"/>
      <c r="CF230" s="327"/>
      <c r="CG230" s="327"/>
      <c r="CH230" s="327"/>
      <c r="CI230" s="315"/>
      <c r="CJ230" s="316"/>
      <c r="CK230" s="316"/>
      <c r="CL230" s="317"/>
      <c r="CM230" s="317"/>
      <c r="CN230" s="318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1"/>
      <c r="DA230" s="319"/>
      <c r="DB230" s="319"/>
      <c r="DC230" s="319"/>
      <c r="DD230" s="320"/>
      <c r="DE230" s="320"/>
      <c r="DF230" s="22"/>
    </row>
    <row r="231" spans="66:110" ht="20.25" customHeight="1" x14ac:dyDescent="0.25">
      <c r="BN231" s="19"/>
      <c r="BO231" s="33"/>
      <c r="BP231" s="33"/>
      <c r="BQ231" s="33"/>
      <c r="BR231" s="33"/>
      <c r="BS231" s="334" t="s">
        <v>16</v>
      </c>
      <c r="BT231" s="334"/>
      <c r="BU231" s="34"/>
      <c r="BV231" s="35" t="s">
        <v>17</v>
      </c>
      <c r="BW231" s="335"/>
      <c r="BX231" s="335"/>
      <c r="BY231" s="335"/>
      <c r="BZ231" s="335"/>
      <c r="CA231" s="335"/>
      <c r="CB231" s="335"/>
      <c r="CC231" s="335"/>
      <c r="CD231" s="335"/>
      <c r="CE231" s="335"/>
      <c r="CF231" s="335"/>
      <c r="CG231" s="363"/>
      <c r="CH231" s="363"/>
      <c r="CI231" s="36"/>
      <c r="CJ231" s="36"/>
      <c r="CK231" s="36"/>
      <c r="CL231" s="36"/>
      <c r="CM231" s="36"/>
      <c r="CN231" s="33"/>
      <c r="CO231" s="334" t="s">
        <v>16</v>
      </c>
      <c r="CP231" s="334"/>
      <c r="CQ231" s="34"/>
      <c r="CR231" s="35" t="s">
        <v>17</v>
      </c>
      <c r="CS231" s="335"/>
      <c r="CT231" s="335"/>
      <c r="CU231" s="335"/>
      <c r="CV231" s="335"/>
      <c r="CW231" s="335"/>
      <c r="CX231" s="335"/>
      <c r="CY231" s="335"/>
      <c r="CZ231" s="335"/>
      <c r="DA231" s="335"/>
      <c r="DB231" s="335"/>
      <c r="DC231" s="335"/>
      <c r="DD231" s="335"/>
      <c r="DE231" s="335"/>
      <c r="DF231" s="22"/>
    </row>
    <row r="232" spans="66:110" ht="20.25" customHeight="1" x14ac:dyDescent="0.25">
      <c r="BN232" s="19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9"/>
      <c r="DA232" s="39"/>
      <c r="DB232" s="39"/>
      <c r="DC232" s="39"/>
      <c r="DD232" s="39"/>
      <c r="DE232" s="39"/>
      <c r="DF232" s="22"/>
    </row>
    <row r="233" spans="66:110" ht="20.25" customHeight="1" x14ac:dyDescent="0.25">
      <c r="BN233" s="19"/>
      <c r="BO233" s="41" t="s">
        <v>21</v>
      </c>
      <c r="BP233" s="42"/>
      <c r="BQ233" s="43" t="s">
        <v>10</v>
      </c>
      <c r="BR233" s="44">
        <v>1</v>
      </c>
      <c r="BS233" s="44">
        <v>2</v>
      </c>
      <c r="BT233" s="44">
        <v>3</v>
      </c>
      <c r="BU233" s="44">
        <v>4</v>
      </c>
      <c r="BV233" s="44">
        <v>5</v>
      </c>
      <c r="BW233" s="44">
        <v>6</v>
      </c>
      <c r="BX233" s="44">
        <v>7</v>
      </c>
      <c r="BY233" s="44">
        <v>8</v>
      </c>
      <c r="BZ233" s="44">
        <v>9</v>
      </c>
      <c r="CA233" s="44">
        <v>10</v>
      </c>
      <c r="CB233" s="44">
        <v>11</v>
      </c>
      <c r="CC233" s="44">
        <v>12</v>
      </c>
      <c r="CD233" s="44">
        <v>13</v>
      </c>
      <c r="CE233" s="44">
        <v>14</v>
      </c>
      <c r="CF233" s="44">
        <v>15</v>
      </c>
      <c r="CG233" s="44">
        <v>16</v>
      </c>
      <c r="CH233" s="44">
        <v>17</v>
      </c>
      <c r="CI233" s="44">
        <v>18</v>
      </c>
      <c r="CJ233" s="44">
        <v>19</v>
      </c>
      <c r="CK233" s="44">
        <v>20</v>
      </c>
      <c r="CL233" s="44">
        <v>21</v>
      </c>
      <c r="CM233" s="44">
        <v>22</v>
      </c>
      <c r="CN233" s="44">
        <v>23</v>
      </c>
      <c r="CO233" s="44">
        <v>24</v>
      </c>
      <c r="CP233" s="44">
        <v>25</v>
      </c>
      <c r="CQ233" s="44">
        <v>26</v>
      </c>
      <c r="CR233" s="44">
        <v>27</v>
      </c>
      <c r="CS233" s="44">
        <v>28</v>
      </c>
      <c r="CT233" s="44">
        <v>29</v>
      </c>
      <c r="CU233" s="44">
        <v>30</v>
      </c>
      <c r="CV233" s="44">
        <v>31</v>
      </c>
      <c r="CW233" s="44">
        <v>32</v>
      </c>
      <c r="CX233" s="44">
        <v>33</v>
      </c>
      <c r="CY233" s="44">
        <v>34</v>
      </c>
      <c r="CZ233" s="45">
        <v>35</v>
      </c>
      <c r="DA233" s="45">
        <v>36</v>
      </c>
      <c r="DB233" s="45">
        <v>37</v>
      </c>
      <c r="DC233" s="45">
        <v>38</v>
      </c>
      <c r="DD233" s="45">
        <v>39</v>
      </c>
      <c r="DE233" s="45">
        <v>40</v>
      </c>
      <c r="DF233" s="22"/>
    </row>
    <row r="234" spans="66:110" ht="20.25" customHeight="1" x14ac:dyDescent="0.25">
      <c r="BN234" s="19"/>
      <c r="BO234" s="47"/>
      <c r="BP234" s="48"/>
      <c r="BQ234" s="49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1"/>
      <c r="DA234" s="51"/>
      <c r="DB234" s="51"/>
      <c r="DC234" s="51"/>
      <c r="DD234" s="51"/>
      <c r="DE234" s="51"/>
      <c r="DF234" s="22"/>
    </row>
    <row r="235" spans="66:110" ht="20.25" customHeight="1" x14ac:dyDescent="0.25">
      <c r="BN235" s="19"/>
      <c r="BO235" s="52" t="s">
        <v>21</v>
      </c>
      <c r="BP235" s="53"/>
      <c r="BQ235" s="54" t="s">
        <v>10</v>
      </c>
      <c r="BR235" s="44">
        <v>1</v>
      </c>
      <c r="BS235" s="44">
        <v>2</v>
      </c>
      <c r="BT235" s="44">
        <v>3</v>
      </c>
      <c r="BU235" s="44">
        <v>4</v>
      </c>
      <c r="BV235" s="44">
        <v>5</v>
      </c>
      <c r="BW235" s="44">
        <v>6</v>
      </c>
      <c r="BX235" s="44">
        <v>7</v>
      </c>
      <c r="BY235" s="44">
        <v>8</v>
      </c>
      <c r="BZ235" s="44">
        <v>9</v>
      </c>
      <c r="CA235" s="44">
        <v>10</v>
      </c>
      <c r="CB235" s="44">
        <v>11</v>
      </c>
      <c r="CC235" s="44">
        <v>12</v>
      </c>
      <c r="CD235" s="44">
        <v>13</v>
      </c>
      <c r="CE235" s="44">
        <v>14</v>
      </c>
      <c r="CF235" s="44">
        <v>15</v>
      </c>
      <c r="CG235" s="44">
        <v>16</v>
      </c>
      <c r="CH235" s="44">
        <v>17</v>
      </c>
      <c r="CI235" s="44">
        <v>18</v>
      </c>
      <c r="CJ235" s="44">
        <v>19</v>
      </c>
      <c r="CK235" s="44">
        <v>20</v>
      </c>
      <c r="CL235" s="44">
        <v>21</v>
      </c>
      <c r="CM235" s="44">
        <v>22</v>
      </c>
      <c r="CN235" s="44">
        <v>23</v>
      </c>
      <c r="CO235" s="44">
        <v>24</v>
      </c>
      <c r="CP235" s="44">
        <v>25</v>
      </c>
      <c r="CQ235" s="44">
        <v>26</v>
      </c>
      <c r="CR235" s="44">
        <v>27</v>
      </c>
      <c r="CS235" s="44">
        <v>28</v>
      </c>
      <c r="CT235" s="44">
        <v>29</v>
      </c>
      <c r="CU235" s="44">
        <v>30</v>
      </c>
      <c r="CV235" s="44">
        <v>31</v>
      </c>
      <c r="CW235" s="44">
        <v>32</v>
      </c>
      <c r="CX235" s="44">
        <v>33</v>
      </c>
      <c r="CY235" s="44">
        <v>34</v>
      </c>
      <c r="CZ235" s="45">
        <v>35</v>
      </c>
      <c r="DA235" s="45">
        <v>36</v>
      </c>
      <c r="DB235" s="45">
        <v>37</v>
      </c>
      <c r="DC235" s="45">
        <v>38</v>
      </c>
      <c r="DD235" s="45">
        <v>39</v>
      </c>
      <c r="DE235" s="45">
        <v>40</v>
      </c>
      <c r="DF235" s="22"/>
    </row>
    <row r="236" spans="66:110" ht="20.25" customHeight="1" thickBot="1" x14ac:dyDescent="0.3">
      <c r="BN236" s="55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7"/>
    </row>
    <row r="237" spans="66:110" ht="20.25" customHeight="1" thickTop="1" x14ac:dyDescent="0.25">
      <c r="BN237" s="7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9"/>
    </row>
    <row r="238" spans="66:110" ht="20.25" customHeight="1" x14ac:dyDescent="0.25">
      <c r="BN238" s="19"/>
      <c r="BO238" s="325"/>
      <c r="BP238" s="325"/>
      <c r="BQ238" s="325"/>
      <c r="BR238" s="325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326"/>
      <c r="CD238" s="326"/>
      <c r="CE238" s="327" t="s">
        <v>11</v>
      </c>
      <c r="CF238" s="327"/>
      <c r="CG238" s="327"/>
      <c r="CH238" s="327"/>
      <c r="CI238" s="315" t="s">
        <v>12</v>
      </c>
      <c r="CJ238" s="316"/>
      <c r="CK238" s="316"/>
      <c r="CL238" s="317" t="s">
        <v>9</v>
      </c>
      <c r="CM238" s="317"/>
      <c r="CN238" s="318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1"/>
      <c r="DA238" s="319" t="s">
        <v>13</v>
      </c>
      <c r="DB238" s="319"/>
      <c r="DC238" s="319"/>
      <c r="DD238" s="320"/>
      <c r="DE238" s="320"/>
      <c r="DF238" s="22"/>
    </row>
    <row r="239" spans="66:110" ht="20.25" customHeight="1" x14ac:dyDescent="0.25">
      <c r="BN239" s="19"/>
      <c r="BO239" s="325"/>
      <c r="BP239" s="325"/>
      <c r="BQ239" s="325"/>
      <c r="BR239" s="325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326"/>
      <c r="CD239" s="326"/>
      <c r="CE239" s="327"/>
      <c r="CF239" s="327"/>
      <c r="CG239" s="327"/>
      <c r="CH239" s="327"/>
      <c r="CI239" s="315"/>
      <c r="CJ239" s="316"/>
      <c r="CK239" s="316"/>
      <c r="CL239" s="317"/>
      <c r="CM239" s="317"/>
      <c r="CN239" s="318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1"/>
      <c r="DA239" s="319"/>
      <c r="DB239" s="319"/>
      <c r="DC239" s="319"/>
      <c r="DD239" s="320"/>
      <c r="DE239" s="320"/>
      <c r="DF239" s="22"/>
    </row>
    <row r="240" spans="66:110" ht="20.25" customHeight="1" x14ac:dyDescent="0.25">
      <c r="BN240" s="19"/>
      <c r="BO240" s="33"/>
      <c r="BP240" s="33"/>
      <c r="BQ240" s="33"/>
      <c r="BR240" s="33"/>
      <c r="BS240" s="334" t="s">
        <v>16</v>
      </c>
      <c r="BT240" s="334"/>
      <c r="BU240" s="34"/>
      <c r="BV240" s="35" t="s">
        <v>17</v>
      </c>
      <c r="BW240" s="335"/>
      <c r="BX240" s="335"/>
      <c r="BY240" s="335"/>
      <c r="BZ240" s="335"/>
      <c r="CA240" s="335"/>
      <c r="CB240" s="335"/>
      <c r="CC240" s="335"/>
      <c r="CD240" s="335"/>
      <c r="CE240" s="335"/>
      <c r="CF240" s="335"/>
      <c r="CG240" s="363"/>
      <c r="CH240" s="363"/>
      <c r="CI240" s="36"/>
      <c r="CJ240" s="36"/>
      <c r="CK240" s="36"/>
      <c r="CL240" s="36"/>
      <c r="CM240" s="36"/>
      <c r="CN240" s="33"/>
      <c r="CO240" s="334" t="s">
        <v>16</v>
      </c>
      <c r="CP240" s="334"/>
      <c r="CQ240" s="34"/>
      <c r="CR240" s="35" t="s">
        <v>17</v>
      </c>
      <c r="CS240" s="335"/>
      <c r="CT240" s="335"/>
      <c r="CU240" s="335"/>
      <c r="CV240" s="335"/>
      <c r="CW240" s="335"/>
      <c r="CX240" s="335"/>
      <c r="CY240" s="335"/>
      <c r="CZ240" s="335"/>
      <c r="DA240" s="335"/>
      <c r="DB240" s="335"/>
      <c r="DC240" s="335"/>
      <c r="DD240" s="335"/>
      <c r="DE240" s="335"/>
      <c r="DF240" s="22"/>
    </row>
    <row r="241" spans="66:110" ht="20.25" customHeight="1" x14ac:dyDescent="0.25">
      <c r="BN241" s="19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9"/>
      <c r="DA241" s="39"/>
      <c r="DB241" s="39"/>
      <c r="DC241" s="39"/>
      <c r="DD241" s="39"/>
      <c r="DE241" s="39"/>
      <c r="DF241" s="22"/>
    </row>
    <row r="242" spans="66:110" ht="20.25" customHeight="1" x14ac:dyDescent="0.25">
      <c r="BN242" s="19"/>
      <c r="BO242" s="41" t="s">
        <v>21</v>
      </c>
      <c r="BP242" s="42"/>
      <c r="BQ242" s="43" t="s">
        <v>10</v>
      </c>
      <c r="BR242" s="44">
        <v>1</v>
      </c>
      <c r="BS242" s="44">
        <v>2</v>
      </c>
      <c r="BT242" s="44">
        <v>3</v>
      </c>
      <c r="BU242" s="44">
        <v>4</v>
      </c>
      <c r="BV242" s="44">
        <v>5</v>
      </c>
      <c r="BW242" s="44">
        <v>6</v>
      </c>
      <c r="BX242" s="44">
        <v>7</v>
      </c>
      <c r="BY242" s="44">
        <v>8</v>
      </c>
      <c r="BZ242" s="44">
        <v>9</v>
      </c>
      <c r="CA242" s="44">
        <v>10</v>
      </c>
      <c r="CB242" s="44">
        <v>11</v>
      </c>
      <c r="CC242" s="44">
        <v>12</v>
      </c>
      <c r="CD242" s="44">
        <v>13</v>
      </c>
      <c r="CE242" s="44">
        <v>14</v>
      </c>
      <c r="CF242" s="44">
        <v>15</v>
      </c>
      <c r="CG242" s="44">
        <v>16</v>
      </c>
      <c r="CH242" s="44">
        <v>17</v>
      </c>
      <c r="CI242" s="44">
        <v>18</v>
      </c>
      <c r="CJ242" s="44">
        <v>19</v>
      </c>
      <c r="CK242" s="44">
        <v>20</v>
      </c>
      <c r="CL242" s="44">
        <v>21</v>
      </c>
      <c r="CM242" s="44">
        <v>22</v>
      </c>
      <c r="CN242" s="44">
        <v>23</v>
      </c>
      <c r="CO242" s="44">
        <v>24</v>
      </c>
      <c r="CP242" s="44">
        <v>25</v>
      </c>
      <c r="CQ242" s="44">
        <v>26</v>
      </c>
      <c r="CR242" s="44">
        <v>27</v>
      </c>
      <c r="CS242" s="44">
        <v>28</v>
      </c>
      <c r="CT242" s="44">
        <v>29</v>
      </c>
      <c r="CU242" s="44">
        <v>30</v>
      </c>
      <c r="CV242" s="44">
        <v>31</v>
      </c>
      <c r="CW242" s="44">
        <v>32</v>
      </c>
      <c r="CX242" s="44">
        <v>33</v>
      </c>
      <c r="CY242" s="44">
        <v>34</v>
      </c>
      <c r="CZ242" s="45">
        <v>35</v>
      </c>
      <c r="DA242" s="45">
        <v>36</v>
      </c>
      <c r="DB242" s="45">
        <v>37</v>
      </c>
      <c r="DC242" s="45">
        <v>38</v>
      </c>
      <c r="DD242" s="45">
        <v>39</v>
      </c>
      <c r="DE242" s="45">
        <v>40</v>
      </c>
      <c r="DF242" s="22"/>
    </row>
    <row r="243" spans="66:110" ht="20.25" customHeight="1" x14ac:dyDescent="0.25">
      <c r="BN243" s="19"/>
      <c r="BO243" s="47"/>
      <c r="BP243" s="48"/>
      <c r="BQ243" s="49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1"/>
      <c r="DA243" s="51"/>
      <c r="DB243" s="51"/>
      <c r="DC243" s="51"/>
      <c r="DD243" s="51"/>
      <c r="DE243" s="51"/>
      <c r="DF243" s="22"/>
    </row>
    <row r="244" spans="66:110" ht="20.25" customHeight="1" x14ac:dyDescent="0.25">
      <c r="BN244" s="19"/>
      <c r="BO244" s="52" t="s">
        <v>21</v>
      </c>
      <c r="BP244" s="53"/>
      <c r="BQ244" s="54" t="s">
        <v>10</v>
      </c>
      <c r="BR244" s="44">
        <v>1</v>
      </c>
      <c r="BS244" s="44">
        <v>2</v>
      </c>
      <c r="BT244" s="44">
        <v>3</v>
      </c>
      <c r="BU244" s="44">
        <v>4</v>
      </c>
      <c r="BV244" s="44">
        <v>5</v>
      </c>
      <c r="BW244" s="44">
        <v>6</v>
      </c>
      <c r="BX244" s="44">
        <v>7</v>
      </c>
      <c r="BY244" s="44">
        <v>8</v>
      </c>
      <c r="BZ244" s="44">
        <v>9</v>
      </c>
      <c r="CA244" s="44">
        <v>10</v>
      </c>
      <c r="CB244" s="44">
        <v>11</v>
      </c>
      <c r="CC244" s="44">
        <v>12</v>
      </c>
      <c r="CD244" s="44">
        <v>13</v>
      </c>
      <c r="CE244" s="44">
        <v>14</v>
      </c>
      <c r="CF244" s="44">
        <v>15</v>
      </c>
      <c r="CG244" s="44">
        <v>16</v>
      </c>
      <c r="CH244" s="44">
        <v>17</v>
      </c>
      <c r="CI244" s="44">
        <v>18</v>
      </c>
      <c r="CJ244" s="44">
        <v>19</v>
      </c>
      <c r="CK244" s="44">
        <v>20</v>
      </c>
      <c r="CL244" s="44">
        <v>21</v>
      </c>
      <c r="CM244" s="44">
        <v>22</v>
      </c>
      <c r="CN244" s="44">
        <v>23</v>
      </c>
      <c r="CO244" s="44">
        <v>24</v>
      </c>
      <c r="CP244" s="44">
        <v>25</v>
      </c>
      <c r="CQ244" s="44">
        <v>26</v>
      </c>
      <c r="CR244" s="44">
        <v>27</v>
      </c>
      <c r="CS244" s="44">
        <v>28</v>
      </c>
      <c r="CT244" s="44">
        <v>29</v>
      </c>
      <c r="CU244" s="44">
        <v>30</v>
      </c>
      <c r="CV244" s="44">
        <v>31</v>
      </c>
      <c r="CW244" s="44">
        <v>32</v>
      </c>
      <c r="CX244" s="44">
        <v>33</v>
      </c>
      <c r="CY244" s="44">
        <v>34</v>
      </c>
      <c r="CZ244" s="45">
        <v>35</v>
      </c>
      <c r="DA244" s="45">
        <v>36</v>
      </c>
      <c r="DB244" s="45">
        <v>37</v>
      </c>
      <c r="DC244" s="45">
        <v>38</v>
      </c>
      <c r="DD244" s="45">
        <v>39</v>
      </c>
      <c r="DE244" s="45">
        <v>40</v>
      </c>
      <c r="DF244" s="22"/>
    </row>
    <row r="245" spans="66:110" ht="20.25" customHeight="1" thickBot="1" x14ac:dyDescent="0.3">
      <c r="BN245" s="55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7"/>
    </row>
    <row r="246" spans="66:110" ht="20.25" customHeight="1" thickTop="1" x14ac:dyDescent="0.25">
      <c r="BN246" s="7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9"/>
    </row>
    <row r="247" spans="66:110" ht="20.25" customHeight="1" x14ac:dyDescent="0.25">
      <c r="BN247" s="19"/>
      <c r="BO247" s="325"/>
      <c r="BP247" s="325"/>
      <c r="BQ247" s="325"/>
      <c r="BR247" s="325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326"/>
      <c r="CD247" s="326"/>
      <c r="CE247" s="327" t="s">
        <v>11</v>
      </c>
      <c r="CF247" s="327"/>
      <c r="CG247" s="327"/>
      <c r="CH247" s="327"/>
      <c r="CI247" s="315" t="s">
        <v>12</v>
      </c>
      <c r="CJ247" s="316"/>
      <c r="CK247" s="316"/>
      <c r="CL247" s="317" t="s">
        <v>9</v>
      </c>
      <c r="CM247" s="317"/>
      <c r="CN247" s="318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1"/>
      <c r="DA247" s="319" t="s">
        <v>13</v>
      </c>
      <c r="DB247" s="319"/>
      <c r="DC247" s="319"/>
      <c r="DD247" s="320"/>
      <c r="DE247" s="320"/>
      <c r="DF247" s="22"/>
    </row>
    <row r="248" spans="66:110" ht="20.25" customHeight="1" x14ac:dyDescent="0.25">
      <c r="BN248" s="19"/>
      <c r="BO248" s="325"/>
      <c r="BP248" s="325"/>
      <c r="BQ248" s="325"/>
      <c r="BR248" s="325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326"/>
      <c r="CD248" s="326"/>
      <c r="CE248" s="327"/>
      <c r="CF248" s="327"/>
      <c r="CG248" s="327"/>
      <c r="CH248" s="327"/>
      <c r="CI248" s="315"/>
      <c r="CJ248" s="316"/>
      <c r="CK248" s="316"/>
      <c r="CL248" s="317"/>
      <c r="CM248" s="317"/>
      <c r="CN248" s="318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1"/>
      <c r="DA248" s="319"/>
      <c r="DB248" s="319"/>
      <c r="DC248" s="319"/>
      <c r="DD248" s="320"/>
      <c r="DE248" s="320"/>
      <c r="DF248" s="22"/>
    </row>
    <row r="249" spans="66:110" ht="20.25" customHeight="1" x14ac:dyDescent="0.25">
      <c r="BN249" s="19"/>
      <c r="BO249" s="33"/>
      <c r="BP249" s="33"/>
      <c r="BQ249" s="33"/>
      <c r="BR249" s="33"/>
      <c r="BS249" s="334" t="s">
        <v>16</v>
      </c>
      <c r="BT249" s="334"/>
      <c r="BU249" s="34"/>
      <c r="BV249" s="35" t="s">
        <v>17</v>
      </c>
      <c r="BW249" s="335"/>
      <c r="BX249" s="335"/>
      <c r="BY249" s="335"/>
      <c r="BZ249" s="335"/>
      <c r="CA249" s="335"/>
      <c r="CB249" s="335"/>
      <c r="CC249" s="335"/>
      <c r="CD249" s="335"/>
      <c r="CE249" s="335"/>
      <c r="CF249" s="335"/>
      <c r="CG249" s="363"/>
      <c r="CH249" s="363"/>
      <c r="CI249" s="36"/>
      <c r="CJ249" s="36"/>
      <c r="CK249" s="36"/>
      <c r="CL249" s="36"/>
      <c r="CM249" s="36"/>
      <c r="CN249" s="33"/>
      <c r="CO249" s="334" t="s">
        <v>16</v>
      </c>
      <c r="CP249" s="334"/>
      <c r="CQ249" s="34"/>
      <c r="CR249" s="35" t="s">
        <v>17</v>
      </c>
      <c r="CS249" s="335"/>
      <c r="CT249" s="335"/>
      <c r="CU249" s="335"/>
      <c r="CV249" s="335"/>
      <c r="CW249" s="335"/>
      <c r="CX249" s="335"/>
      <c r="CY249" s="335"/>
      <c r="CZ249" s="335"/>
      <c r="DA249" s="335"/>
      <c r="DB249" s="335"/>
      <c r="DC249" s="335"/>
      <c r="DD249" s="335"/>
      <c r="DE249" s="335"/>
      <c r="DF249" s="22"/>
    </row>
    <row r="250" spans="66:110" ht="20.25" customHeight="1" x14ac:dyDescent="0.25">
      <c r="BN250" s="19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9"/>
      <c r="DA250" s="39"/>
      <c r="DB250" s="39"/>
      <c r="DC250" s="39"/>
      <c r="DD250" s="39"/>
      <c r="DE250" s="39"/>
      <c r="DF250" s="22"/>
    </row>
    <row r="251" spans="66:110" ht="20.25" customHeight="1" x14ac:dyDescent="0.25">
      <c r="BN251" s="19"/>
      <c r="BO251" s="41" t="s">
        <v>21</v>
      </c>
      <c r="BP251" s="42"/>
      <c r="BQ251" s="43" t="s">
        <v>10</v>
      </c>
      <c r="BR251" s="44">
        <v>1</v>
      </c>
      <c r="BS251" s="44">
        <v>2</v>
      </c>
      <c r="BT251" s="44">
        <v>3</v>
      </c>
      <c r="BU251" s="44">
        <v>4</v>
      </c>
      <c r="BV251" s="44">
        <v>5</v>
      </c>
      <c r="BW251" s="44">
        <v>6</v>
      </c>
      <c r="BX251" s="44">
        <v>7</v>
      </c>
      <c r="BY251" s="44">
        <v>8</v>
      </c>
      <c r="BZ251" s="44">
        <v>9</v>
      </c>
      <c r="CA251" s="44">
        <v>10</v>
      </c>
      <c r="CB251" s="44">
        <v>11</v>
      </c>
      <c r="CC251" s="44">
        <v>12</v>
      </c>
      <c r="CD251" s="44">
        <v>13</v>
      </c>
      <c r="CE251" s="44">
        <v>14</v>
      </c>
      <c r="CF251" s="44">
        <v>15</v>
      </c>
      <c r="CG251" s="44">
        <v>16</v>
      </c>
      <c r="CH251" s="44">
        <v>17</v>
      </c>
      <c r="CI251" s="44">
        <v>18</v>
      </c>
      <c r="CJ251" s="44">
        <v>19</v>
      </c>
      <c r="CK251" s="44">
        <v>20</v>
      </c>
      <c r="CL251" s="44">
        <v>21</v>
      </c>
      <c r="CM251" s="44">
        <v>22</v>
      </c>
      <c r="CN251" s="44">
        <v>23</v>
      </c>
      <c r="CO251" s="44">
        <v>24</v>
      </c>
      <c r="CP251" s="44">
        <v>25</v>
      </c>
      <c r="CQ251" s="44">
        <v>26</v>
      </c>
      <c r="CR251" s="44">
        <v>27</v>
      </c>
      <c r="CS251" s="44">
        <v>28</v>
      </c>
      <c r="CT251" s="44">
        <v>29</v>
      </c>
      <c r="CU251" s="44">
        <v>30</v>
      </c>
      <c r="CV251" s="44">
        <v>31</v>
      </c>
      <c r="CW251" s="44">
        <v>32</v>
      </c>
      <c r="CX251" s="44">
        <v>33</v>
      </c>
      <c r="CY251" s="44">
        <v>34</v>
      </c>
      <c r="CZ251" s="45">
        <v>35</v>
      </c>
      <c r="DA251" s="45">
        <v>36</v>
      </c>
      <c r="DB251" s="45">
        <v>37</v>
      </c>
      <c r="DC251" s="45">
        <v>38</v>
      </c>
      <c r="DD251" s="45">
        <v>39</v>
      </c>
      <c r="DE251" s="45">
        <v>40</v>
      </c>
      <c r="DF251" s="22"/>
    </row>
    <row r="252" spans="66:110" ht="20.25" customHeight="1" x14ac:dyDescent="0.25">
      <c r="BN252" s="19"/>
      <c r="BO252" s="47"/>
      <c r="BP252" s="48"/>
      <c r="BQ252" s="49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1"/>
      <c r="DA252" s="51"/>
      <c r="DB252" s="51"/>
      <c r="DC252" s="51"/>
      <c r="DD252" s="51"/>
      <c r="DE252" s="51"/>
      <c r="DF252" s="22"/>
    </row>
    <row r="253" spans="66:110" ht="20.25" customHeight="1" x14ac:dyDescent="0.25">
      <c r="BN253" s="19"/>
      <c r="BO253" s="52" t="s">
        <v>21</v>
      </c>
      <c r="BP253" s="53"/>
      <c r="BQ253" s="54" t="s">
        <v>10</v>
      </c>
      <c r="BR253" s="44">
        <v>1</v>
      </c>
      <c r="BS253" s="44">
        <v>2</v>
      </c>
      <c r="BT253" s="44">
        <v>3</v>
      </c>
      <c r="BU253" s="44">
        <v>4</v>
      </c>
      <c r="BV253" s="44">
        <v>5</v>
      </c>
      <c r="BW253" s="44">
        <v>6</v>
      </c>
      <c r="BX253" s="44">
        <v>7</v>
      </c>
      <c r="BY253" s="44">
        <v>8</v>
      </c>
      <c r="BZ253" s="44">
        <v>9</v>
      </c>
      <c r="CA253" s="44">
        <v>10</v>
      </c>
      <c r="CB253" s="44">
        <v>11</v>
      </c>
      <c r="CC253" s="44">
        <v>12</v>
      </c>
      <c r="CD253" s="44">
        <v>13</v>
      </c>
      <c r="CE253" s="44">
        <v>14</v>
      </c>
      <c r="CF253" s="44">
        <v>15</v>
      </c>
      <c r="CG253" s="44">
        <v>16</v>
      </c>
      <c r="CH253" s="44">
        <v>17</v>
      </c>
      <c r="CI253" s="44">
        <v>18</v>
      </c>
      <c r="CJ253" s="44">
        <v>19</v>
      </c>
      <c r="CK253" s="44">
        <v>20</v>
      </c>
      <c r="CL253" s="44">
        <v>21</v>
      </c>
      <c r="CM253" s="44">
        <v>22</v>
      </c>
      <c r="CN253" s="44">
        <v>23</v>
      </c>
      <c r="CO253" s="44">
        <v>24</v>
      </c>
      <c r="CP253" s="44">
        <v>25</v>
      </c>
      <c r="CQ253" s="44">
        <v>26</v>
      </c>
      <c r="CR253" s="44">
        <v>27</v>
      </c>
      <c r="CS253" s="44">
        <v>28</v>
      </c>
      <c r="CT253" s="44">
        <v>29</v>
      </c>
      <c r="CU253" s="44">
        <v>30</v>
      </c>
      <c r="CV253" s="44">
        <v>31</v>
      </c>
      <c r="CW253" s="44">
        <v>32</v>
      </c>
      <c r="CX253" s="44">
        <v>33</v>
      </c>
      <c r="CY253" s="44">
        <v>34</v>
      </c>
      <c r="CZ253" s="45">
        <v>35</v>
      </c>
      <c r="DA253" s="45">
        <v>36</v>
      </c>
      <c r="DB253" s="45">
        <v>37</v>
      </c>
      <c r="DC253" s="45">
        <v>38</v>
      </c>
      <c r="DD253" s="45">
        <v>39</v>
      </c>
      <c r="DE253" s="45">
        <v>40</v>
      </c>
      <c r="DF253" s="22"/>
    </row>
    <row r="254" spans="66:110" ht="20.25" customHeight="1" thickBot="1" x14ac:dyDescent="0.3">
      <c r="BN254" s="55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7"/>
    </row>
    <row r="255" spans="66:110" ht="20.25" customHeight="1" thickTop="1" x14ac:dyDescent="0.25">
      <c r="BN255" s="7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9"/>
    </row>
    <row r="256" spans="66:110" ht="20.25" customHeight="1" x14ac:dyDescent="0.25">
      <c r="BN256" s="19"/>
      <c r="BO256" s="325"/>
      <c r="BP256" s="325"/>
      <c r="BQ256" s="325"/>
      <c r="BR256" s="325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326"/>
      <c r="CD256" s="326"/>
      <c r="CE256" s="327" t="s">
        <v>11</v>
      </c>
      <c r="CF256" s="327"/>
      <c r="CG256" s="327"/>
      <c r="CH256" s="327"/>
      <c r="CI256" s="315" t="s">
        <v>12</v>
      </c>
      <c r="CJ256" s="316"/>
      <c r="CK256" s="316"/>
      <c r="CL256" s="317" t="s">
        <v>9</v>
      </c>
      <c r="CM256" s="317"/>
      <c r="CN256" s="318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1"/>
      <c r="DA256" s="319" t="s">
        <v>13</v>
      </c>
      <c r="DB256" s="319"/>
      <c r="DC256" s="319"/>
      <c r="DD256" s="320"/>
      <c r="DE256" s="320"/>
      <c r="DF256" s="22"/>
    </row>
    <row r="257" spans="66:110" ht="20.25" customHeight="1" x14ac:dyDescent="0.25">
      <c r="BN257" s="19"/>
      <c r="BO257" s="325"/>
      <c r="BP257" s="325"/>
      <c r="BQ257" s="325"/>
      <c r="BR257" s="325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326"/>
      <c r="CD257" s="326"/>
      <c r="CE257" s="327"/>
      <c r="CF257" s="327"/>
      <c r="CG257" s="327"/>
      <c r="CH257" s="327"/>
      <c r="CI257" s="315"/>
      <c r="CJ257" s="316"/>
      <c r="CK257" s="316"/>
      <c r="CL257" s="317"/>
      <c r="CM257" s="317"/>
      <c r="CN257" s="318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1"/>
      <c r="DA257" s="319"/>
      <c r="DB257" s="319"/>
      <c r="DC257" s="319"/>
      <c r="DD257" s="320"/>
      <c r="DE257" s="320"/>
      <c r="DF257" s="22"/>
    </row>
    <row r="258" spans="66:110" ht="20.25" customHeight="1" x14ac:dyDescent="0.25">
      <c r="BN258" s="19"/>
      <c r="BO258" s="33"/>
      <c r="BP258" s="33"/>
      <c r="BQ258" s="33"/>
      <c r="BR258" s="33"/>
      <c r="BS258" s="334" t="s">
        <v>16</v>
      </c>
      <c r="BT258" s="334"/>
      <c r="BU258" s="34"/>
      <c r="BV258" s="35" t="s">
        <v>17</v>
      </c>
      <c r="BW258" s="335"/>
      <c r="BX258" s="335"/>
      <c r="BY258" s="335"/>
      <c r="BZ258" s="335"/>
      <c r="CA258" s="335"/>
      <c r="CB258" s="335"/>
      <c r="CC258" s="335"/>
      <c r="CD258" s="335"/>
      <c r="CE258" s="335"/>
      <c r="CF258" s="335"/>
      <c r="CG258" s="363"/>
      <c r="CH258" s="363"/>
      <c r="CI258" s="36"/>
      <c r="CJ258" s="36"/>
      <c r="CK258" s="36"/>
      <c r="CL258" s="36"/>
      <c r="CM258" s="36"/>
      <c r="CN258" s="33"/>
      <c r="CO258" s="334" t="s">
        <v>16</v>
      </c>
      <c r="CP258" s="334"/>
      <c r="CQ258" s="34"/>
      <c r="CR258" s="35" t="s">
        <v>17</v>
      </c>
      <c r="CS258" s="335"/>
      <c r="CT258" s="335"/>
      <c r="CU258" s="335"/>
      <c r="CV258" s="335"/>
      <c r="CW258" s="335"/>
      <c r="CX258" s="335"/>
      <c r="CY258" s="335"/>
      <c r="CZ258" s="335"/>
      <c r="DA258" s="335"/>
      <c r="DB258" s="335"/>
      <c r="DC258" s="335"/>
      <c r="DD258" s="335"/>
      <c r="DE258" s="335"/>
      <c r="DF258" s="22"/>
    </row>
    <row r="259" spans="66:110" ht="20.25" customHeight="1" x14ac:dyDescent="0.25">
      <c r="BN259" s="19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9"/>
      <c r="DA259" s="39"/>
      <c r="DB259" s="39"/>
      <c r="DC259" s="39"/>
      <c r="DD259" s="39"/>
      <c r="DE259" s="39"/>
      <c r="DF259" s="22"/>
    </row>
    <row r="260" spans="66:110" ht="20.25" customHeight="1" x14ac:dyDescent="0.25">
      <c r="BN260" s="19"/>
      <c r="BO260" s="41" t="s">
        <v>21</v>
      </c>
      <c r="BP260" s="42"/>
      <c r="BQ260" s="43" t="s">
        <v>10</v>
      </c>
      <c r="BR260" s="44">
        <v>1</v>
      </c>
      <c r="BS260" s="44">
        <v>2</v>
      </c>
      <c r="BT260" s="44">
        <v>3</v>
      </c>
      <c r="BU260" s="44">
        <v>4</v>
      </c>
      <c r="BV260" s="44">
        <v>5</v>
      </c>
      <c r="BW260" s="44">
        <v>6</v>
      </c>
      <c r="BX260" s="44">
        <v>7</v>
      </c>
      <c r="BY260" s="44">
        <v>8</v>
      </c>
      <c r="BZ260" s="44">
        <v>9</v>
      </c>
      <c r="CA260" s="44">
        <v>10</v>
      </c>
      <c r="CB260" s="44">
        <v>11</v>
      </c>
      <c r="CC260" s="44">
        <v>12</v>
      </c>
      <c r="CD260" s="44">
        <v>13</v>
      </c>
      <c r="CE260" s="44">
        <v>14</v>
      </c>
      <c r="CF260" s="44">
        <v>15</v>
      </c>
      <c r="CG260" s="44">
        <v>16</v>
      </c>
      <c r="CH260" s="44">
        <v>17</v>
      </c>
      <c r="CI260" s="44">
        <v>18</v>
      </c>
      <c r="CJ260" s="44">
        <v>19</v>
      </c>
      <c r="CK260" s="44">
        <v>20</v>
      </c>
      <c r="CL260" s="44">
        <v>21</v>
      </c>
      <c r="CM260" s="44">
        <v>22</v>
      </c>
      <c r="CN260" s="44">
        <v>23</v>
      </c>
      <c r="CO260" s="44">
        <v>24</v>
      </c>
      <c r="CP260" s="44">
        <v>25</v>
      </c>
      <c r="CQ260" s="44">
        <v>26</v>
      </c>
      <c r="CR260" s="44">
        <v>27</v>
      </c>
      <c r="CS260" s="44">
        <v>28</v>
      </c>
      <c r="CT260" s="44">
        <v>29</v>
      </c>
      <c r="CU260" s="44">
        <v>30</v>
      </c>
      <c r="CV260" s="44">
        <v>31</v>
      </c>
      <c r="CW260" s="44">
        <v>32</v>
      </c>
      <c r="CX260" s="44">
        <v>33</v>
      </c>
      <c r="CY260" s="44">
        <v>34</v>
      </c>
      <c r="CZ260" s="45">
        <v>35</v>
      </c>
      <c r="DA260" s="45">
        <v>36</v>
      </c>
      <c r="DB260" s="45">
        <v>37</v>
      </c>
      <c r="DC260" s="45">
        <v>38</v>
      </c>
      <c r="DD260" s="45">
        <v>39</v>
      </c>
      <c r="DE260" s="45">
        <v>40</v>
      </c>
      <c r="DF260" s="22"/>
    </row>
    <row r="261" spans="66:110" ht="20.25" customHeight="1" x14ac:dyDescent="0.25">
      <c r="BN261" s="19"/>
      <c r="BO261" s="47"/>
      <c r="BP261" s="48"/>
      <c r="BQ261" s="49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1"/>
      <c r="DA261" s="51"/>
      <c r="DB261" s="51"/>
      <c r="DC261" s="51"/>
      <c r="DD261" s="51"/>
      <c r="DE261" s="51"/>
      <c r="DF261" s="22"/>
    </row>
    <row r="262" spans="66:110" ht="20.25" customHeight="1" x14ac:dyDescent="0.25">
      <c r="BN262" s="19"/>
      <c r="BO262" s="52" t="s">
        <v>21</v>
      </c>
      <c r="BP262" s="53"/>
      <c r="BQ262" s="54" t="s">
        <v>10</v>
      </c>
      <c r="BR262" s="44">
        <v>1</v>
      </c>
      <c r="BS262" s="44">
        <v>2</v>
      </c>
      <c r="BT262" s="44">
        <v>3</v>
      </c>
      <c r="BU262" s="44">
        <v>4</v>
      </c>
      <c r="BV262" s="44">
        <v>5</v>
      </c>
      <c r="BW262" s="44">
        <v>6</v>
      </c>
      <c r="BX262" s="44">
        <v>7</v>
      </c>
      <c r="BY262" s="44">
        <v>8</v>
      </c>
      <c r="BZ262" s="44">
        <v>9</v>
      </c>
      <c r="CA262" s="44">
        <v>10</v>
      </c>
      <c r="CB262" s="44">
        <v>11</v>
      </c>
      <c r="CC262" s="44">
        <v>12</v>
      </c>
      <c r="CD262" s="44">
        <v>13</v>
      </c>
      <c r="CE262" s="44">
        <v>14</v>
      </c>
      <c r="CF262" s="44">
        <v>15</v>
      </c>
      <c r="CG262" s="44">
        <v>16</v>
      </c>
      <c r="CH262" s="44">
        <v>17</v>
      </c>
      <c r="CI262" s="44">
        <v>18</v>
      </c>
      <c r="CJ262" s="44">
        <v>19</v>
      </c>
      <c r="CK262" s="44">
        <v>20</v>
      </c>
      <c r="CL262" s="44">
        <v>21</v>
      </c>
      <c r="CM262" s="44">
        <v>22</v>
      </c>
      <c r="CN262" s="44">
        <v>23</v>
      </c>
      <c r="CO262" s="44">
        <v>24</v>
      </c>
      <c r="CP262" s="44">
        <v>25</v>
      </c>
      <c r="CQ262" s="44">
        <v>26</v>
      </c>
      <c r="CR262" s="44">
        <v>27</v>
      </c>
      <c r="CS262" s="44">
        <v>28</v>
      </c>
      <c r="CT262" s="44">
        <v>29</v>
      </c>
      <c r="CU262" s="44">
        <v>30</v>
      </c>
      <c r="CV262" s="44">
        <v>31</v>
      </c>
      <c r="CW262" s="44">
        <v>32</v>
      </c>
      <c r="CX262" s="44">
        <v>33</v>
      </c>
      <c r="CY262" s="44">
        <v>34</v>
      </c>
      <c r="CZ262" s="45">
        <v>35</v>
      </c>
      <c r="DA262" s="45">
        <v>36</v>
      </c>
      <c r="DB262" s="45">
        <v>37</v>
      </c>
      <c r="DC262" s="45">
        <v>38</v>
      </c>
      <c r="DD262" s="45">
        <v>39</v>
      </c>
      <c r="DE262" s="45">
        <v>40</v>
      </c>
      <c r="DF262" s="22"/>
    </row>
    <row r="263" spans="66:110" ht="20.25" customHeight="1" thickBot="1" x14ac:dyDescent="0.3">
      <c r="BN263" s="55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7"/>
    </row>
    <row r="264" spans="66:110" ht="20.25" customHeight="1" thickTop="1" x14ac:dyDescent="0.25">
      <c r="BN264" s="7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9"/>
    </row>
    <row r="265" spans="66:110" ht="20.25" customHeight="1" x14ac:dyDescent="0.25">
      <c r="BN265" s="19"/>
      <c r="BO265" s="325"/>
      <c r="BP265" s="325"/>
      <c r="BQ265" s="325"/>
      <c r="BR265" s="325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326"/>
      <c r="CD265" s="326"/>
      <c r="CE265" s="327" t="s">
        <v>11</v>
      </c>
      <c r="CF265" s="327"/>
      <c r="CG265" s="327"/>
      <c r="CH265" s="327"/>
      <c r="CI265" s="315" t="s">
        <v>12</v>
      </c>
      <c r="CJ265" s="316"/>
      <c r="CK265" s="316"/>
      <c r="CL265" s="317" t="s">
        <v>9</v>
      </c>
      <c r="CM265" s="317"/>
      <c r="CN265" s="318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1"/>
      <c r="DA265" s="319" t="s">
        <v>13</v>
      </c>
      <c r="DB265" s="319"/>
      <c r="DC265" s="319"/>
      <c r="DD265" s="320"/>
      <c r="DE265" s="320"/>
      <c r="DF265" s="22"/>
    </row>
    <row r="266" spans="66:110" ht="20.25" customHeight="1" x14ac:dyDescent="0.25">
      <c r="BN266" s="19"/>
      <c r="BO266" s="325"/>
      <c r="BP266" s="325"/>
      <c r="BQ266" s="325"/>
      <c r="BR266" s="325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326"/>
      <c r="CD266" s="326"/>
      <c r="CE266" s="327"/>
      <c r="CF266" s="327"/>
      <c r="CG266" s="327"/>
      <c r="CH266" s="327"/>
      <c r="CI266" s="315"/>
      <c r="CJ266" s="316"/>
      <c r="CK266" s="316"/>
      <c r="CL266" s="317"/>
      <c r="CM266" s="317"/>
      <c r="CN266" s="318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1"/>
      <c r="DA266" s="319"/>
      <c r="DB266" s="319"/>
      <c r="DC266" s="319"/>
      <c r="DD266" s="320"/>
      <c r="DE266" s="320"/>
      <c r="DF266" s="22"/>
    </row>
    <row r="267" spans="66:110" ht="20.25" customHeight="1" x14ac:dyDescent="0.25">
      <c r="BN267" s="19"/>
      <c r="BO267" s="33"/>
      <c r="BP267" s="33"/>
      <c r="BQ267" s="33"/>
      <c r="BR267" s="33"/>
      <c r="BS267" s="334" t="s">
        <v>16</v>
      </c>
      <c r="BT267" s="334"/>
      <c r="BU267" s="34"/>
      <c r="BV267" s="35" t="s">
        <v>17</v>
      </c>
      <c r="BW267" s="335"/>
      <c r="BX267" s="335"/>
      <c r="BY267" s="335"/>
      <c r="BZ267" s="335"/>
      <c r="CA267" s="335"/>
      <c r="CB267" s="335"/>
      <c r="CC267" s="335"/>
      <c r="CD267" s="335"/>
      <c r="CE267" s="335"/>
      <c r="CF267" s="335"/>
      <c r="CG267" s="363"/>
      <c r="CH267" s="363"/>
      <c r="CI267" s="36"/>
      <c r="CJ267" s="36"/>
      <c r="CK267" s="36"/>
      <c r="CL267" s="36"/>
      <c r="CM267" s="36"/>
      <c r="CN267" s="33"/>
      <c r="CO267" s="334" t="s">
        <v>16</v>
      </c>
      <c r="CP267" s="334"/>
      <c r="CQ267" s="34"/>
      <c r="CR267" s="35" t="s">
        <v>17</v>
      </c>
      <c r="CS267" s="335"/>
      <c r="CT267" s="335"/>
      <c r="CU267" s="335"/>
      <c r="CV267" s="335"/>
      <c r="CW267" s="335"/>
      <c r="CX267" s="335"/>
      <c r="CY267" s="335"/>
      <c r="CZ267" s="335"/>
      <c r="DA267" s="335"/>
      <c r="DB267" s="335"/>
      <c r="DC267" s="335"/>
      <c r="DD267" s="335"/>
      <c r="DE267" s="335"/>
      <c r="DF267" s="22"/>
    </row>
    <row r="268" spans="66:110" ht="20.25" customHeight="1" x14ac:dyDescent="0.25">
      <c r="BN268" s="19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9"/>
      <c r="DA268" s="39"/>
      <c r="DB268" s="39"/>
      <c r="DC268" s="39"/>
      <c r="DD268" s="39"/>
      <c r="DE268" s="39"/>
      <c r="DF268" s="22"/>
    </row>
    <row r="269" spans="66:110" ht="20.25" customHeight="1" x14ac:dyDescent="0.25">
      <c r="BN269" s="19"/>
      <c r="BO269" s="41" t="s">
        <v>21</v>
      </c>
      <c r="BP269" s="42"/>
      <c r="BQ269" s="43" t="s">
        <v>10</v>
      </c>
      <c r="BR269" s="44">
        <v>1</v>
      </c>
      <c r="BS269" s="44">
        <v>2</v>
      </c>
      <c r="BT269" s="44">
        <v>3</v>
      </c>
      <c r="BU269" s="44">
        <v>4</v>
      </c>
      <c r="BV269" s="44">
        <v>5</v>
      </c>
      <c r="BW269" s="44">
        <v>6</v>
      </c>
      <c r="BX269" s="44">
        <v>7</v>
      </c>
      <c r="BY269" s="44">
        <v>8</v>
      </c>
      <c r="BZ269" s="44">
        <v>9</v>
      </c>
      <c r="CA269" s="44">
        <v>10</v>
      </c>
      <c r="CB269" s="44">
        <v>11</v>
      </c>
      <c r="CC269" s="44">
        <v>12</v>
      </c>
      <c r="CD269" s="44">
        <v>13</v>
      </c>
      <c r="CE269" s="44">
        <v>14</v>
      </c>
      <c r="CF269" s="44">
        <v>15</v>
      </c>
      <c r="CG269" s="44">
        <v>16</v>
      </c>
      <c r="CH269" s="44">
        <v>17</v>
      </c>
      <c r="CI269" s="44">
        <v>18</v>
      </c>
      <c r="CJ269" s="44">
        <v>19</v>
      </c>
      <c r="CK269" s="44">
        <v>20</v>
      </c>
      <c r="CL269" s="44">
        <v>21</v>
      </c>
      <c r="CM269" s="44">
        <v>22</v>
      </c>
      <c r="CN269" s="44">
        <v>23</v>
      </c>
      <c r="CO269" s="44">
        <v>24</v>
      </c>
      <c r="CP269" s="44">
        <v>25</v>
      </c>
      <c r="CQ269" s="44">
        <v>26</v>
      </c>
      <c r="CR269" s="44">
        <v>27</v>
      </c>
      <c r="CS269" s="44">
        <v>28</v>
      </c>
      <c r="CT269" s="44">
        <v>29</v>
      </c>
      <c r="CU269" s="44">
        <v>30</v>
      </c>
      <c r="CV269" s="44">
        <v>31</v>
      </c>
      <c r="CW269" s="44">
        <v>32</v>
      </c>
      <c r="CX269" s="44">
        <v>33</v>
      </c>
      <c r="CY269" s="44">
        <v>34</v>
      </c>
      <c r="CZ269" s="45">
        <v>35</v>
      </c>
      <c r="DA269" s="45">
        <v>36</v>
      </c>
      <c r="DB269" s="45">
        <v>37</v>
      </c>
      <c r="DC269" s="45">
        <v>38</v>
      </c>
      <c r="DD269" s="45">
        <v>39</v>
      </c>
      <c r="DE269" s="45">
        <v>40</v>
      </c>
      <c r="DF269" s="22"/>
    </row>
    <row r="270" spans="66:110" ht="20.25" customHeight="1" x14ac:dyDescent="0.25">
      <c r="BN270" s="19"/>
      <c r="BO270" s="47"/>
      <c r="BP270" s="48"/>
      <c r="BQ270" s="49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1"/>
      <c r="DA270" s="51"/>
      <c r="DB270" s="51"/>
      <c r="DC270" s="51"/>
      <c r="DD270" s="51"/>
      <c r="DE270" s="51"/>
      <c r="DF270" s="22"/>
    </row>
    <row r="271" spans="66:110" ht="20.25" customHeight="1" x14ac:dyDescent="0.25">
      <c r="BN271" s="19"/>
      <c r="BO271" s="52" t="s">
        <v>21</v>
      </c>
      <c r="BP271" s="53"/>
      <c r="BQ271" s="54" t="s">
        <v>10</v>
      </c>
      <c r="BR271" s="44">
        <v>1</v>
      </c>
      <c r="BS271" s="44">
        <v>2</v>
      </c>
      <c r="BT271" s="44">
        <v>3</v>
      </c>
      <c r="BU271" s="44">
        <v>4</v>
      </c>
      <c r="BV271" s="44">
        <v>5</v>
      </c>
      <c r="BW271" s="44">
        <v>6</v>
      </c>
      <c r="BX271" s="44">
        <v>7</v>
      </c>
      <c r="BY271" s="44">
        <v>8</v>
      </c>
      <c r="BZ271" s="44">
        <v>9</v>
      </c>
      <c r="CA271" s="44">
        <v>10</v>
      </c>
      <c r="CB271" s="44">
        <v>11</v>
      </c>
      <c r="CC271" s="44">
        <v>12</v>
      </c>
      <c r="CD271" s="44">
        <v>13</v>
      </c>
      <c r="CE271" s="44">
        <v>14</v>
      </c>
      <c r="CF271" s="44">
        <v>15</v>
      </c>
      <c r="CG271" s="44">
        <v>16</v>
      </c>
      <c r="CH271" s="44">
        <v>17</v>
      </c>
      <c r="CI271" s="44">
        <v>18</v>
      </c>
      <c r="CJ271" s="44">
        <v>19</v>
      </c>
      <c r="CK271" s="44">
        <v>20</v>
      </c>
      <c r="CL271" s="44">
        <v>21</v>
      </c>
      <c r="CM271" s="44">
        <v>22</v>
      </c>
      <c r="CN271" s="44">
        <v>23</v>
      </c>
      <c r="CO271" s="44">
        <v>24</v>
      </c>
      <c r="CP271" s="44">
        <v>25</v>
      </c>
      <c r="CQ271" s="44">
        <v>26</v>
      </c>
      <c r="CR271" s="44">
        <v>27</v>
      </c>
      <c r="CS271" s="44">
        <v>28</v>
      </c>
      <c r="CT271" s="44">
        <v>29</v>
      </c>
      <c r="CU271" s="44">
        <v>30</v>
      </c>
      <c r="CV271" s="44">
        <v>31</v>
      </c>
      <c r="CW271" s="44">
        <v>32</v>
      </c>
      <c r="CX271" s="44">
        <v>33</v>
      </c>
      <c r="CY271" s="44">
        <v>34</v>
      </c>
      <c r="CZ271" s="45">
        <v>35</v>
      </c>
      <c r="DA271" s="45">
        <v>36</v>
      </c>
      <c r="DB271" s="45">
        <v>37</v>
      </c>
      <c r="DC271" s="45">
        <v>38</v>
      </c>
      <c r="DD271" s="45">
        <v>39</v>
      </c>
      <c r="DE271" s="45">
        <v>40</v>
      </c>
      <c r="DF271" s="22"/>
    </row>
    <row r="272" spans="66:110" ht="20.25" customHeight="1" thickBot="1" x14ac:dyDescent="0.3">
      <c r="BN272" s="55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7"/>
    </row>
    <row r="273" spans="66:110" ht="20.25" customHeight="1" thickTop="1" x14ac:dyDescent="0.25"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</row>
  </sheetData>
  <sortState xmlns:xlrd2="http://schemas.microsoft.com/office/spreadsheetml/2017/richdata2" ref="B22:B37">
    <sortCondition ref="B22"/>
  </sortState>
  <mergeCells count="956">
    <mergeCell ref="AE47:AE48"/>
    <mergeCell ref="AP2:AP3"/>
    <mergeCell ref="AO2:AO3"/>
    <mergeCell ref="U47:U48"/>
    <mergeCell ref="V47:V48"/>
    <mergeCell ref="W47:W48"/>
    <mergeCell ref="X47:X48"/>
    <mergeCell ref="Y47:Y48"/>
    <mergeCell ref="Z47:Z48"/>
    <mergeCell ref="AE45:AE46"/>
    <mergeCell ref="AB43:AB44"/>
    <mergeCell ref="AC43:AC44"/>
    <mergeCell ref="AD43:AD44"/>
    <mergeCell ref="AE43:AE44"/>
    <mergeCell ref="U43:U44"/>
    <mergeCell ref="V43:V44"/>
    <mergeCell ref="W43:W44"/>
    <mergeCell ref="X43:X44"/>
    <mergeCell ref="Y43:Y44"/>
    <mergeCell ref="Z43:Z44"/>
    <mergeCell ref="AE41:AE42"/>
    <mergeCell ref="X33:X34"/>
    <mergeCell ref="Y33:Y34"/>
    <mergeCell ref="Z33:Z34"/>
    <mergeCell ref="P47:P48"/>
    <mergeCell ref="Q47:Q48"/>
    <mergeCell ref="R47:T48"/>
    <mergeCell ref="AB45:AB46"/>
    <mergeCell ref="AC45:AC46"/>
    <mergeCell ref="AD45:AD46"/>
    <mergeCell ref="X45:X46"/>
    <mergeCell ref="Y45:Y46"/>
    <mergeCell ref="Z45:Z46"/>
    <mergeCell ref="AB47:AB48"/>
    <mergeCell ref="AC47:AC48"/>
    <mergeCell ref="AD47:AD48"/>
    <mergeCell ref="E47:E48"/>
    <mergeCell ref="G47:H48"/>
    <mergeCell ref="I47:I48"/>
    <mergeCell ref="J47:J48"/>
    <mergeCell ref="K47:K48"/>
    <mergeCell ref="L47:L48"/>
    <mergeCell ref="U45:U46"/>
    <mergeCell ref="V45:V46"/>
    <mergeCell ref="W45:W46"/>
    <mergeCell ref="M45:M46"/>
    <mergeCell ref="N45:N46"/>
    <mergeCell ref="O45:Q46"/>
    <mergeCell ref="R45:R46"/>
    <mergeCell ref="S45:S46"/>
    <mergeCell ref="T45:T46"/>
    <mergeCell ref="E45:E46"/>
    <mergeCell ref="G45:H46"/>
    <mergeCell ref="I45:I46"/>
    <mergeCell ref="J45:J46"/>
    <mergeCell ref="K45:K46"/>
    <mergeCell ref="L45:L46"/>
    <mergeCell ref="M47:M48"/>
    <mergeCell ref="N47:N48"/>
    <mergeCell ref="O47:O48"/>
    <mergeCell ref="O43:O44"/>
    <mergeCell ref="P43:P44"/>
    <mergeCell ref="Q43:Q44"/>
    <mergeCell ref="R43:R44"/>
    <mergeCell ref="S43:S44"/>
    <mergeCell ref="T43:T44"/>
    <mergeCell ref="AB41:AB42"/>
    <mergeCell ref="AC41:AC42"/>
    <mergeCell ref="AD41:AD42"/>
    <mergeCell ref="X41:X42"/>
    <mergeCell ref="Y41:Y42"/>
    <mergeCell ref="Z41:Z42"/>
    <mergeCell ref="U41:U42"/>
    <mergeCell ref="V41:V42"/>
    <mergeCell ref="W41:W42"/>
    <mergeCell ref="O41:O42"/>
    <mergeCell ref="P41:P42"/>
    <mergeCell ref="Q41:Q42"/>
    <mergeCell ref="R41:R42"/>
    <mergeCell ref="S41:S42"/>
    <mergeCell ref="T41:T42"/>
    <mergeCell ref="E41:E42"/>
    <mergeCell ref="G41:H42"/>
    <mergeCell ref="I41:K42"/>
    <mergeCell ref="L41:L42"/>
    <mergeCell ref="M41:M42"/>
    <mergeCell ref="N41:N42"/>
    <mergeCell ref="E43:E44"/>
    <mergeCell ref="G43:H44"/>
    <mergeCell ref="I43:I44"/>
    <mergeCell ref="J43:J44"/>
    <mergeCell ref="K43:K44"/>
    <mergeCell ref="L43:N44"/>
    <mergeCell ref="M35:M36"/>
    <mergeCell ref="N35:N36"/>
    <mergeCell ref="O35:O36"/>
    <mergeCell ref="P35:P36"/>
    <mergeCell ref="Q35:Q36"/>
    <mergeCell ref="R35:T36"/>
    <mergeCell ref="E35:E36"/>
    <mergeCell ref="G35:H36"/>
    <mergeCell ref="I35:I36"/>
    <mergeCell ref="J35:J36"/>
    <mergeCell ref="K35:K36"/>
    <mergeCell ref="L35:L36"/>
    <mergeCell ref="E38:H40"/>
    <mergeCell ref="I38:K38"/>
    <mergeCell ref="L38:N38"/>
    <mergeCell ref="O38:Q38"/>
    <mergeCell ref="R38:T38"/>
    <mergeCell ref="U38:W40"/>
    <mergeCell ref="X38:X40"/>
    <mergeCell ref="Y38:Y40"/>
    <mergeCell ref="Z38:Z40"/>
    <mergeCell ref="I39:K40"/>
    <mergeCell ref="L39:N40"/>
    <mergeCell ref="O39:Q40"/>
    <mergeCell ref="R39:T40"/>
    <mergeCell ref="O31:O32"/>
    <mergeCell ref="E33:E34"/>
    <mergeCell ref="G33:H34"/>
    <mergeCell ref="I33:I34"/>
    <mergeCell ref="J33:J34"/>
    <mergeCell ref="K33:K34"/>
    <mergeCell ref="L33:L34"/>
    <mergeCell ref="M33:M34"/>
    <mergeCell ref="N33:N34"/>
    <mergeCell ref="O33:Q34"/>
    <mergeCell ref="E31:E32"/>
    <mergeCell ref="G31:H32"/>
    <mergeCell ref="I31:I32"/>
    <mergeCell ref="J31:J32"/>
    <mergeCell ref="K31:K32"/>
    <mergeCell ref="L31:N32"/>
    <mergeCell ref="E29:E30"/>
    <mergeCell ref="G29:H30"/>
    <mergeCell ref="I29:K30"/>
    <mergeCell ref="L29:L30"/>
    <mergeCell ref="M29:M30"/>
    <mergeCell ref="N29:N30"/>
    <mergeCell ref="CN265:CN266"/>
    <mergeCell ref="DA265:DC266"/>
    <mergeCell ref="DD265:DE266"/>
    <mergeCell ref="CN256:CN257"/>
    <mergeCell ref="DA256:DC257"/>
    <mergeCell ref="DD256:DE257"/>
    <mergeCell ref="BS258:BT258"/>
    <mergeCell ref="BW258:CF258"/>
    <mergeCell ref="CG258:CH258"/>
    <mergeCell ref="CO258:CP258"/>
    <mergeCell ref="CS258:DE258"/>
    <mergeCell ref="BO256:BR257"/>
    <mergeCell ref="CC256:CD257"/>
    <mergeCell ref="CE256:CH257"/>
    <mergeCell ref="CI256:CI257"/>
    <mergeCell ref="CJ256:CK257"/>
    <mergeCell ref="CL256:CM257"/>
    <mergeCell ref="CN247:CN248"/>
    <mergeCell ref="BS267:BT267"/>
    <mergeCell ref="BW267:CF267"/>
    <mergeCell ref="CG267:CH267"/>
    <mergeCell ref="CO267:CP267"/>
    <mergeCell ref="CS267:DE267"/>
    <mergeCell ref="BO265:BR266"/>
    <mergeCell ref="CC265:CD266"/>
    <mergeCell ref="CE265:CH266"/>
    <mergeCell ref="CI265:CI266"/>
    <mergeCell ref="CJ265:CK266"/>
    <mergeCell ref="CL265:CM266"/>
    <mergeCell ref="DA247:DC248"/>
    <mergeCell ref="DD247:DE248"/>
    <mergeCell ref="BS249:BT249"/>
    <mergeCell ref="BW249:CF249"/>
    <mergeCell ref="CG249:CH249"/>
    <mergeCell ref="CO249:CP249"/>
    <mergeCell ref="CS249:DE249"/>
    <mergeCell ref="BO247:BR248"/>
    <mergeCell ref="CC247:CD248"/>
    <mergeCell ref="CE247:CH248"/>
    <mergeCell ref="CI247:CI248"/>
    <mergeCell ref="CJ247:CK248"/>
    <mergeCell ref="CL247:CM248"/>
    <mergeCell ref="CN238:CN239"/>
    <mergeCell ref="DA238:DC239"/>
    <mergeCell ref="DD238:DE239"/>
    <mergeCell ref="BS240:BT240"/>
    <mergeCell ref="BW240:CF240"/>
    <mergeCell ref="CG240:CH240"/>
    <mergeCell ref="CO240:CP240"/>
    <mergeCell ref="CS240:DE240"/>
    <mergeCell ref="BO238:BR239"/>
    <mergeCell ref="CC238:CD239"/>
    <mergeCell ref="CE238:CH239"/>
    <mergeCell ref="CI238:CI239"/>
    <mergeCell ref="CJ238:CK239"/>
    <mergeCell ref="CL238:CM239"/>
    <mergeCell ref="CN229:CN230"/>
    <mergeCell ref="DA229:DC230"/>
    <mergeCell ref="DD229:DE230"/>
    <mergeCell ref="BS231:BT231"/>
    <mergeCell ref="BW231:CF231"/>
    <mergeCell ref="CG231:CH231"/>
    <mergeCell ref="CO231:CP231"/>
    <mergeCell ref="CS231:DE231"/>
    <mergeCell ref="BO229:BR230"/>
    <mergeCell ref="CC229:CD230"/>
    <mergeCell ref="CE229:CH230"/>
    <mergeCell ref="CI229:CI230"/>
    <mergeCell ref="CJ229:CK230"/>
    <mergeCell ref="CL229:CM230"/>
    <mergeCell ref="CN220:CN221"/>
    <mergeCell ref="DA220:DC221"/>
    <mergeCell ref="DD220:DE221"/>
    <mergeCell ref="BS222:BT222"/>
    <mergeCell ref="BW222:CF222"/>
    <mergeCell ref="CG222:CH222"/>
    <mergeCell ref="CO222:CP222"/>
    <mergeCell ref="CS222:DE222"/>
    <mergeCell ref="BO220:BR221"/>
    <mergeCell ref="CC220:CD221"/>
    <mergeCell ref="CE220:CH221"/>
    <mergeCell ref="CI220:CI221"/>
    <mergeCell ref="CJ220:CK221"/>
    <mergeCell ref="CL220:CM221"/>
    <mergeCell ref="CN211:CN212"/>
    <mergeCell ref="DA211:DC212"/>
    <mergeCell ref="DD211:DE212"/>
    <mergeCell ref="BS213:BT213"/>
    <mergeCell ref="BW213:CF213"/>
    <mergeCell ref="CG213:CH213"/>
    <mergeCell ref="CO213:CP213"/>
    <mergeCell ref="CS213:DE213"/>
    <mergeCell ref="BO211:BR212"/>
    <mergeCell ref="CC211:CD212"/>
    <mergeCell ref="CE211:CH212"/>
    <mergeCell ref="CI211:CI212"/>
    <mergeCell ref="CJ211:CK212"/>
    <mergeCell ref="CL211:CM212"/>
    <mergeCell ref="CN202:CN203"/>
    <mergeCell ref="DA202:DC203"/>
    <mergeCell ref="DD202:DE203"/>
    <mergeCell ref="BS204:BT204"/>
    <mergeCell ref="BW204:CF204"/>
    <mergeCell ref="CG204:CH204"/>
    <mergeCell ref="CO204:CP204"/>
    <mergeCell ref="CS204:DE204"/>
    <mergeCell ref="BO202:BR203"/>
    <mergeCell ref="CC202:CD203"/>
    <mergeCell ref="CE202:CH203"/>
    <mergeCell ref="CI202:CI203"/>
    <mergeCell ref="CJ202:CK203"/>
    <mergeCell ref="CL202:CM203"/>
    <mergeCell ref="CN193:CN194"/>
    <mergeCell ref="DA193:DC194"/>
    <mergeCell ref="DD193:DE194"/>
    <mergeCell ref="BS195:BT195"/>
    <mergeCell ref="BW195:CF195"/>
    <mergeCell ref="CG195:CH195"/>
    <mergeCell ref="CO195:CP195"/>
    <mergeCell ref="CS195:DE195"/>
    <mergeCell ref="BO193:BR194"/>
    <mergeCell ref="CC193:CD194"/>
    <mergeCell ref="CE193:CH194"/>
    <mergeCell ref="CI193:CI194"/>
    <mergeCell ref="CJ193:CK194"/>
    <mergeCell ref="CL193:CM194"/>
    <mergeCell ref="CN184:CN185"/>
    <mergeCell ref="DA184:DC185"/>
    <mergeCell ref="DD184:DE185"/>
    <mergeCell ref="BS186:BT186"/>
    <mergeCell ref="BW186:CF186"/>
    <mergeCell ref="CG186:CH186"/>
    <mergeCell ref="CO186:CP186"/>
    <mergeCell ref="CS186:DE186"/>
    <mergeCell ref="BO184:BR185"/>
    <mergeCell ref="CC184:CD185"/>
    <mergeCell ref="CE184:CH185"/>
    <mergeCell ref="CI184:CI185"/>
    <mergeCell ref="CJ184:CK185"/>
    <mergeCell ref="CL184:CM185"/>
    <mergeCell ref="CN174:CN175"/>
    <mergeCell ref="DA174:DC175"/>
    <mergeCell ref="DD174:DE175"/>
    <mergeCell ref="BS176:BT176"/>
    <mergeCell ref="BW176:CF176"/>
    <mergeCell ref="CG176:CH176"/>
    <mergeCell ref="CO176:CP176"/>
    <mergeCell ref="CS176:DE176"/>
    <mergeCell ref="BO174:BR175"/>
    <mergeCell ref="CC174:CD175"/>
    <mergeCell ref="CE174:CH175"/>
    <mergeCell ref="CI174:CI175"/>
    <mergeCell ref="CJ174:CK175"/>
    <mergeCell ref="CL174:CM175"/>
    <mergeCell ref="CN165:CN166"/>
    <mergeCell ref="DA165:DC166"/>
    <mergeCell ref="DD165:DE166"/>
    <mergeCell ref="BS167:BT167"/>
    <mergeCell ref="BW167:CF167"/>
    <mergeCell ref="CG167:CH167"/>
    <mergeCell ref="CO167:CP167"/>
    <mergeCell ref="CS167:DE167"/>
    <mergeCell ref="BO165:BR166"/>
    <mergeCell ref="CC165:CD166"/>
    <mergeCell ref="CE165:CH166"/>
    <mergeCell ref="CI165:CI166"/>
    <mergeCell ref="CJ165:CK166"/>
    <mergeCell ref="CL165:CM166"/>
    <mergeCell ref="CN156:CN157"/>
    <mergeCell ref="DA156:DC157"/>
    <mergeCell ref="DD156:DE157"/>
    <mergeCell ref="BS158:BT158"/>
    <mergeCell ref="BW158:CF158"/>
    <mergeCell ref="CG158:CH158"/>
    <mergeCell ref="CO158:CP158"/>
    <mergeCell ref="CS158:DE158"/>
    <mergeCell ref="BO156:BR157"/>
    <mergeCell ref="CC156:CD157"/>
    <mergeCell ref="CE156:CH157"/>
    <mergeCell ref="CI156:CI157"/>
    <mergeCell ref="CJ156:CK157"/>
    <mergeCell ref="CL156:CM157"/>
    <mergeCell ref="CN147:CN148"/>
    <mergeCell ref="DA147:DC148"/>
    <mergeCell ref="DD147:DE148"/>
    <mergeCell ref="BS149:BT149"/>
    <mergeCell ref="BW149:CF149"/>
    <mergeCell ref="CG149:CH149"/>
    <mergeCell ref="CO149:CP149"/>
    <mergeCell ref="CS149:DE149"/>
    <mergeCell ref="BO147:BR148"/>
    <mergeCell ref="CC147:CD148"/>
    <mergeCell ref="CE147:CH148"/>
    <mergeCell ref="CI147:CI148"/>
    <mergeCell ref="CJ147:CK148"/>
    <mergeCell ref="CL147:CM148"/>
    <mergeCell ref="CN138:CN139"/>
    <mergeCell ref="DA138:DC139"/>
    <mergeCell ref="DD138:DE139"/>
    <mergeCell ref="BS140:BT140"/>
    <mergeCell ref="BW140:CF140"/>
    <mergeCell ref="CG140:CH140"/>
    <mergeCell ref="CO140:CP140"/>
    <mergeCell ref="CS140:DE140"/>
    <mergeCell ref="BO138:BR139"/>
    <mergeCell ref="CC138:CD139"/>
    <mergeCell ref="CE138:CH139"/>
    <mergeCell ref="CI138:CI139"/>
    <mergeCell ref="CJ138:CK139"/>
    <mergeCell ref="CL138:CM139"/>
    <mergeCell ref="CN129:CN130"/>
    <mergeCell ref="DA129:DC130"/>
    <mergeCell ref="DD129:DE130"/>
    <mergeCell ref="BS131:BT131"/>
    <mergeCell ref="BW131:CF131"/>
    <mergeCell ref="CG131:CH131"/>
    <mergeCell ref="CO131:CP131"/>
    <mergeCell ref="CS131:DE131"/>
    <mergeCell ref="BO129:BR130"/>
    <mergeCell ref="CC129:CD130"/>
    <mergeCell ref="CE129:CH130"/>
    <mergeCell ref="CI129:CI130"/>
    <mergeCell ref="CJ129:CK130"/>
    <mergeCell ref="CL129:CM130"/>
    <mergeCell ref="CN120:CN121"/>
    <mergeCell ref="DA120:DC121"/>
    <mergeCell ref="DD120:DE121"/>
    <mergeCell ref="BS122:BT122"/>
    <mergeCell ref="BW122:CF122"/>
    <mergeCell ref="CG122:CH122"/>
    <mergeCell ref="CO122:CP122"/>
    <mergeCell ref="CS122:DE122"/>
    <mergeCell ref="BO120:BR121"/>
    <mergeCell ref="CC120:CD121"/>
    <mergeCell ref="CE120:CH121"/>
    <mergeCell ref="CI120:CI121"/>
    <mergeCell ref="CJ120:CK121"/>
    <mergeCell ref="CL120:CM121"/>
    <mergeCell ref="CN111:CN112"/>
    <mergeCell ref="DA111:DC112"/>
    <mergeCell ref="DD111:DE112"/>
    <mergeCell ref="BS113:BT113"/>
    <mergeCell ref="BW113:CF113"/>
    <mergeCell ref="CG113:CH113"/>
    <mergeCell ref="CO113:CP113"/>
    <mergeCell ref="CS113:DE113"/>
    <mergeCell ref="BO111:BR112"/>
    <mergeCell ref="CC111:CD112"/>
    <mergeCell ref="CE111:CH112"/>
    <mergeCell ref="CI111:CI112"/>
    <mergeCell ref="CJ111:CK112"/>
    <mergeCell ref="CL111:CM112"/>
    <mergeCell ref="CN102:CN103"/>
    <mergeCell ref="DA102:DC103"/>
    <mergeCell ref="DD102:DE103"/>
    <mergeCell ref="BS104:BT104"/>
    <mergeCell ref="BW104:CF104"/>
    <mergeCell ref="CG104:CH104"/>
    <mergeCell ref="CO104:CP104"/>
    <mergeCell ref="CS104:DE104"/>
    <mergeCell ref="BO102:BR103"/>
    <mergeCell ref="CC102:CD103"/>
    <mergeCell ref="CE102:CH103"/>
    <mergeCell ref="CI102:CI103"/>
    <mergeCell ref="CJ102:CK103"/>
    <mergeCell ref="CL102:CM103"/>
    <mergeCell ref="CN93:CN94"/>
    <mergeCell ref="DA93:DC94"/>
    <mergeCell ref="DD93:DE94"/>
    <mergeCell ref="BS95:BT95"/>
    <mergeCell ref="BW95:CF95"/>
    <mergeCell ref="CG95:CH95"/>
    <mergeCell ref="CO95:CP95"/>
    <mergeCell ref="CS95:DE95"/>
    <mergeCell ref="BO93:BR94"/>
    <mergeCell ref="CC93:CD94"/>
    <mergeCell ref="CE93:CH94"/>
    <mergeCell ref="CI93:CI94"/>
    <mergeCell ref="CJ93:CK94"/>
    <mergeCell ref="CL93:CM94"/>
    <mergeCell ref="CN83:CN84"/>
    <mergeCell ref="DA83:DC84"/>
    <mergeCell ref="DD83:DE84"/>
    <mergeCell ref="BS85:BT85"/>
    <mergeCell ref="BW85:CF85"/>
    <mergeCell ref="CG85:CH85"/>
    <mergeCell ref="CO85:CP85"/>
    <mergeCell ref="CS85:DE85"/>
    <mergeCell ref="BO83:BR84"/>
    <mergeCell ref="CC83:CD84"/>
    <mergeCell ref="CE83:CH84"/>
    <mergeCell ref="CI83:CI84"/>
    <mergeCell ref="CJ83:CK84"/>
    <mergeCell ref="CL83:CM84"/>
    <mergeCell ref="CN74:CN75"/>
    <mergeCell ref="DA74:DC75"/>
    <mergeCell ref="DD74:DE75"/>
    <mergeCell ref="BS76:BT76"/>
    <mergeCell ref="BW76:CF76"/>
    <mergeCell ref="CG76:CH76"/>
    <mergeCell ref="CO76:CP76"/>
    <mergeCell ref="CS76:DE76"/>
    <mergeCell ref="BO74:BR75"/>
    <mergeCell ref="CC74:CD75"/>
    <mergeCell ref="CE74:CH75"/>
    <mergeCell ref="CI74:CI75"/>
    <mergeCell ref="CJ74:CK75"/>
    <mergeCell ref="CL74:CM75"/>
    <mergeCell ref="CN65:CN66"/>
    <mergeCell ref="DA65:DC66"/>
    <mergeCell ref="DD65:DE66"/>
    <mergeCell ref="BS67:BT67"/>
    <mergeCell ref="BW67:CF67"/>
    <mergeCell ref="CG67:CH67"/>
    <mergeCell ref="CO67:CP67"/>
    <mergeCell ref="CS67:DE67"/>
    <mergeCell ref="BO65:BR66"/>
    <mergeCell ref="CC65:CD66"/>
    <mergeCell ref="CE65:CH66"/>
    <mergeCell ref="CI65:CI66"/>
    <mergeCell ref="CJ65:CK66"/>
    <mergeCell ref="CL65:CM66"/>
    <mergeCell ref="AS28:AS29"/>
    <mergeCell ref="AY28:AY29"/>
    <mergeCell ref="BA28:BA29"/>
    <mergeCell ref="BB28:BB29"/>
    <mergeCell ref="BC28:BC29"/>
    <mergeCell ref="AG30:AG31"/>
    <mergeCell ref="AM30:AM31"/>
    <mergeCell ref="AO30:AO31"/>
    <mergeCell ref="AP30:AP31"/>
    <mergeCell ref="AQ30:AQ31"/>
    <mergeCell ref="BS58:BT58"/>
    <mergeCell ref="BW58:CF58"/>
    <mergeCell ref="CG58:CH58"/>
    <mergeCell ref="CO58:CP58"/>
    <mergeCell ref="CS58:DE58"/>
    <mergeCell ref="DD56:DE57"/>
    <mergeCell ref="CE56:CH57"/>
    <mergeCell ref="CI56:CI57"/>
    <mergeCell ref="CJ56:CK57"/>
    <mergeCell ref="CL56:CM57"/>
    <mergeCell ref="CN56:CN57"/>
    <mergeCell ref="DA56:DC57"/>
    <mergeCell ref="BO56:BR57"/>
    <mergeCell ref="CC56:CD57"/>
    <mergeCell ref="BW49:CF49"/>
    <mergeCell ref="CG49:CH49"/>
    <mergeCell ref="CO49:CP49"/>
    <mergeCell ref="CS49:DE49"/>
    <mergeCell ref="BS49:BT49"/>
    <mergeCell ref="CJ47:CK48"/>
    <mergeCell ref="CL47:CM48"/>
    <mergeCell ref="CN47:CN48"/>
    <mergeCell ref="DA47:DC48"/>
    <mergeCell ref="DD47:DE48"/>
    <mergeCell ref="BO47:BR48"/>
    <mergeCell ref="CC47:CD48"/>
    <mergeCell ref="CE47:CH48"/>
    <mergeCell ref="CI47:CI48"/>
    <mergeCell ref="CS40:DE40"/>
    <mergeCell ref="BS40:BT40"/>
    <mergeCell ref="BW40:CF40"/>
    <mergeCell ref="CG40:CH40"/>
    <mergeCell ref="AE31:AE32"/>
    <mergeCell ref="X31:X32"/>
    <mergeCell ref="Y31:Y32"/>
    <mergeCell ref="Z31:Z32"/>
    <mergeCell ref="AB31:AB32"/>
    <mergeCell ref="AC31:AC32"/>
    <mergeCell ref="AD31:AD32"/>
    <mergeCell ref="DD38:DE39"/>
    <mergeCell ref="CE38:CH39"/>
    <mergeCell ref="CI38:CI39"/>
    <mergeCell ref="CJ38:CK39"/>
    <mergeCell ref="CL38:CM39"/>
    <mergeCell ref="CN38:CN39"/>
    <mergeCell ref="DA38:DC39"/>
    <mergeCell ref="BO38:BR39"/>
    <mergeCell ref="CC38:CD39"/>
    <mergeCell ref="CO31:CP31"/>
    <mergeCell ref="CS31:DE31"/>
    <mergeCell ref="BS31:BT31"/>
    <mergeCell ref="P31:P32"/>
    <mergeCell ref="Q31:Q32"/>
    <mergeCell ref="R31:R32"/>
    <mergeCell ref="S31:S32"/>
    <mergeCell ref="T31:T32"/>
    <mergeCell ref="V35:V36"/>
    <mergeCell ref="W35:W36"/>
    <mergeCell ref="X35:X36"/>
    <mergeCell ref="CO40:CP40"/>
    <mergeCell ref="R33:R34"/>
    <mergeCell ref="S33:S34"/>
    <mergeCell ref="T33:T34"/>
    <mergeCell ref="U33:U34"/>
    <mergeCell ref="V33:V34"/>
    <mergeCell ref="W33:W34"/>
    <mergeCell ref="U31:U32"/>
    <mergeCell ref="V31:V32"/>
    <mergeCell ref="U35:U36"/>
    <mergeCell ref="X29:X30"/>
    <mergeCell ref="Y29:Y30"/>
    <mergeCell ref="Z29:Z30"/>
    <mergeCell ref="AB29:AB30"/>
    <mergeCell ref="AC29:AC30"/>
    <mergeCell ref="U29:U30"/>
    <mergeCell ref="V29:V30"/>
    <mergeCell ref="W31:W32"/>
    <mergeCell ref="AB35:AB36"/>
    <mergeCell ref="AC35:AC36"/>
    <mergeCell ref="Y35:Y36"/>
    <mergeCell ref="AD35:AD36"/>
    <mergeCell ref="AE35:AE36"/>
    <mergeCell ref="R27:T28"/>
    <mergeCell ref="L27:N28"/>
    <mergeCell ref="O27:Q28"/>
    <mergeCell ref="E26:H28"/>
    <mergeCell ref="I26:K26"/>
    <mergeCell ref="L26:N26"/>
    <mergeCell ref="I27:K28"/>
    <mergeCell ref="AB33:AB34"/>
    <mergeCell ref="AC33:AC34"/>
    <mergeCell ref="AD33:AD34"/>
    <mergeCell ref="AE33:AE34"/>
    <mergeCell ref="R26:T26"/>
    <mergeCell ref="O26:Q26"/>
    <mergeCell ref="O29:O30"/>
    <mergeCell ref="P29:P30"/>
    <mergeCell ref="Q29:Q30"/>
    <mergeCell ref="R29:R30"/>
    <mergeCell ref="S29:S30"/>
    <mergeCell ref="T29:T30"/>
    <mergeCell ref="U26:W28"/>
    <mergeCell ref="Z35:Z36"/>
    <mergeCell ref="W29:W30"/>
    <mergeCell ref="R23:T24"/>
    <mergeCell ref="CN29:CN30"/>
    <mergeCell ref="DA29:DC30"/>
    <mergeCell ref="DD29:DE30"/>
    <mergeCell ref="CE29:CH30"/>
    <mergeCell ref="CI29:CI30"/>
    <mergeCell ref="CJ29:CK30"/>
    <mergeCell ref="CL29:CM30"/>
    <mergeCell ref="BW31:CF31"/>
    <mergeCell ref="CG31:CH31"/>
    <mergeCell ref="AC23:AC24"/>
    <mergeCell ref="AD23:AD24"/>
    <mergeCell ref="AE23:AE24"/>
    <mergeCell ref="V23:V24"/>
    <mergeCell ref="W23:W24"/>
    <mergeCell ref="X23:X24"/>
    <mergeCell ref="Y23:Y24"/>
    <mergeCell ref="Z23:Z24"/>
    <mergeCell ref="AB23:AB24"/>
    <mergeCell ref="Z26:Z28"/>
    <mergeCell ref="X26:X28"/>
    <mergeCell ref="Y26:Y28"/>
    <mergeCell ref="AD29:AD30"/>
    <mergeCell ref="AE29:AE30"/>
    <mergeCell ref="E23:E24"/>
    <mergeCell ref="G23:H24"/>
    <mergeCell ref="I23:I24"/>
    <mergeCell ref="J23:J24"/>
    <mergeCell ref="K23:K24"/>
    <mergeCell ref="L23:L24"/>
    <mergeCell ref="M23:M24"/>
    <mergeCell ref="BO29:BR30"/>
    <mergeCell ref="CC29:CD30"/>
    <mergeCell ref="AQ24:AQ25"/>
    <mergeCell ref="AS24:AS25"/>
    <mergeCell ref="AT24:AT25"/>
    <mergeCell ref="BA24:BA25"/>
    <mergeCell ref="BB24:BB25"/>
    <mergeCell ref="BC24:BC25"/>
    <mergeCell ref="AG24:AG25"/>
    <mergeCell ref="AH24:AH25"/>
    <mergeCell ref="AO24:AO25"/>
    <mergeCell ref="AP24:AP25"/>
    <mergeCell ref="U23:U24"/>
    <mergeCell ref="N23:N24"/>
    <mergeCell ref="O23:O24"/>
    <mergeCell ref="P23:P24"/>
    <mergeCell ref="Q23:Q24"/>
    <mergeCell ref="AD21:AD22"/>
    <mergeCell ref="AE21:AE22"/>
    <mergeCell ref="W21:W22"/>
    <mergeCell ref="X21:X22"/>
    <mergeCell ref="Y21:Y22"/>
    <mergeCell ref="Z21:Z22"/>
    <mergeCell ref="AB21:AB22"/>
    <mergeCell ref="AC21:AC22"/>
    <mergeCell ref="U21:U22"/>
    <mergeCell ref="V21:V22"/>
    <mergeCell ref="O21:Q22"/>
    <mergeCell ref="R21:R22"/>
    <mergeCell ref="S21:S22"/>
    <mergeCell ref="T21:T22"/>
    <mergeCell ref="E21:E22"/>
    <mergeCell ref="G21:H22"/>
    <mergeCell ref="I21:I22"/>
    <mergeCell ref="J21:J22"/>
    <mergeCell ref="K21:K22"/>
    <mergeCell ref="L21:L22"/>
    <mergeCell ref="M21:M22"/>
    <mergeCell ref="N21:N22"/>
    <mergeCell ref="AB19:AB20"/>
    <mergeCell ref="AC19:AC20"/>
    <mergeCell ref="AD19:AD20"/>
    <mergeCell ref="AE19:AE20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E19:E20"/>
    <mergeCell ref="G19:H20"/>
    <mergeCell ref="I19:I20"/>
    <mergeCell ref="J19:J20"/>
    <mergeCell ref="K19:K20"/>
    <mergeCell ref="L19:N20"/>
    <mergeCell ref="AB17:AB18"/>
    <mergeCell ref="AC17:AC18"/>
    <mergeCell ref="AD17:AD18"/>
    <mergeCell ref="AE17:AE18"/>
    <mergeCell ref="U17:U18"/>
    <mergeCell ref="V17:V18"/>
    <mergeCell ref="W17:W18"/>
    <mergeCell ref="X17:X18"/>
    <mergeCell ref="Y17:Y18"/>
    <mergeCell ref="Z17:Z18"/>
    <mergeCell ref="O17:O18"/>
    <mergeCell ref="P17:P18"/>
    <mergeCell ref="Q17:Q18"/>
    <mergeCell ref="R17:R18"/>
    <mergeCell ref="S17:S18"/>
    <mergeCell ref="T17:T18"/>
    <mergeCell ref="E17:E18"/>
    <mergeCell ref="G17:H18"/>
    <mergeCell ref="I17:K18"/>
    <mergeCell ref="L17:L18"/>
    <mergeCell ref="M17:M18"/>
    <mergeCell ref="N17:N18"/>
    <mergeCell ref="BW22:CF22"/>
    <mergeCell ref="CG22:CH22"/>
    <mergeCell ref="CO22:CP22"/>
    <mergeCell ref="CS22:DE22"/>
    <mergeCell ref="I15:K16"/>
    <mergeCell ref="L15:N16"/>
    <mergeCell ref="O15:Q16"/>
    <mergeCell ref="R15:T16"/>
    <mergeCell ref="AS22:AS23"/>
    <mergeCell ref="AT22:AT23"/>
    <mergeCell ref="BA22:BA23"/>
    <mergeCell ref="BB22:BB23"/>
    <mergeCell ref="BC22:BC23"/>
    <mergeCell ref="BS22:BT22"/>
    <mergeCell ref="Z14:Z16"/>
    <mergeCell ref="AG22:AG23"/>
    <mergeCell ref="AH22:AH23"/>
    <mergeCell ref="AO22:AO23"/>
    <mergeCell ref="AP22:AP23"/>
    <mergeCell ref="AQ22:AQ23"/>
    <mergeCell ref="U14:W16"/>
    <mergeCell ref="X14:X16"/>
    <mergeCell ref="Y14:Y16"/>
    <mergeCell ref="CL20:CM21"/>
    <mergeCell ref="CN20:CN21"/>
    <mergeCell ref="DA20:DC21"/>
    <mergeCell ref="DD20:DE21"/>
    <mergeCell ref="E14:H16"/>
    <mergeCell ref="I14:K14"/>
    <mergeCell ref="L14:N14"/>
    <mergeCell ref="O14:Q14"/>
    <mergeCell ref="R14:T14"/>
    <mergeCell ref="BC20:BC21"/>
    <mergeCell ref="BO20:BR21"/>
    <mergeCell ref="CC20:CD21"/>
    <mergeCell ref="CE20:CH21"/>
    <mergeCell ref="CI20:CI21"/>
    <mergeCell ref="CJ20:CK21"/>
    <mergeCell ref="AP20:AP21"/>
    <mergeCell ref="AQ20:AQ21"/>
    <mergeCell ref="AS20:AS21"/>
    <mergeCell ref="AT20:AT21"/>
    <mergeCell ref="BA20:BA21"/>
    <mergeCell ref="BB20:BB21"/>
    <mergeCell ref="AG20:AG21"/>
    <mergeCell ref="AH20:AH21"/>
    <mergeCell ref="AO20:AO21"/>
    <mergeCell ref="AS18:AS19"/>
    <mergeCell ref="AT18:AT19"/>
    <mergeCell ref="BA18:BA19"/>
    <mergeCell ref="BB18:BB19"/>
    <mergeCell ref="BC18:BC19"/>
    <mergeCell ref="AG18:AG19"/>
    <mergeCell ref="AH18:AH19"/>
    <mergeCell ref="AO18:AO19"/>
    <mergeCell ref="AP18:AP19"/>
    <mergeCell ref="AQ18:AQ19"/>
    <mergeCell ref="CO13:CP13"/>
    <mergeCell ref="BC14:BC15"/>
    <mergeCell ref="BA16:BA17"/>
    <mergeCell ref="BB16:BB17"/>
    <mergeCell ref="BC16:BC17"/>
    <mergeCell ref="AH16:AH17"/>
    <mergeCell ref="AO16:AO17"/>
    <mergeCell ref="AP16:AP17"/>
    <mergeCell ref="AQ16:AQ17"/>
    <mergeCell ref="AS16:AS17"/>
    <mergeCell ref="AT16:AT17"/>
    <mergeCell ref="AP14:AP15"/>
    <mergeCell ref="AQ14:AQ15"/>
    <mergeCell ref="AS14:AS15"/>
    <mergeCell ref="AT14:AT15"/>
    <mergeCell ref="BA14:BA15"/>
    <mergeCell ref="BB14:BB15"/>
    <mergeCell ref="BS13:BT13"/>
    <mergeCell ref="BW13:CF13"/>
    <mergeCell ref="CG13:CH13"/>
    <mergeCell ref="AG16:AG17"/>
    <mergeCell ref="CL11:CM12"/>
    <mergeCell ref="CN11:CN12"/>
    <mergeCell ref="DA11:DC12"/>
    <mergeCell ref="DD11:DE12"/>
    <mergeCell ref="AG12:AG13"/>
    <mergeCell ref="AH12:AH13"/>
    <mergeCell ref="AO12:AO13"/>
    <mergeCell ref="AP12:AP13"/>
    <mergeCell ref="AQ12:AQ13"/>
    <mergeCell ref="AS12:AS13"/>
    <mergeCell ref="BO11:BR12"/>
    <mergeCell ref="CC11:CD12"/>
    <mergeCell ref="CE11:CH12"/>
    <mergeCell ref="CI11:CI12"/>
    <mergeCell ref="CJ11:CK12"/>
    <mergeCell ref="AT12:AT13"/>
    <mergeCell ref="BA12:BA13"/>
    <mergeCell ref="BB12:BB13"/>
    <mergeCell ref="BC12:BC13"/>
    <mergeCell ref="CS13:DE13"/>
    <mergeCell ref="AG14:AG15"/>
    <mergeCell ref="AH14:AH15"/>
    <mergeCell ref="AO14:AO15"/>
    <mergeCell ref="U11:U12"/>
    <mergeCell ref="N11:N12"/>
    <mergeCell ref="O11:O12"/>
    <mergeCell ref="P11:P12"/>
    <mergeCell ref="Q11:Q12"/>
    <mergeCell ref="R11:T12"/>
    <mergeCell ref="BA10:BA11"/>
    <mergeCell ref="BB10:BB11"/>
    <mergeCell ref="BC10:BC11"/>
    <mergeCell ref="AP10:AP11"/>
    <mergeCell ref="AQ10:AQ11"/>
    <mergeCell ref="AS10:AS11"/>
    <mergeCell ref="AT10:AT11"/>
    <mergeCell ref="AG10:AG11"/>
    <mergeCell ref="AC11:AC12"/>
    <mergeCell ref="AD11:AD12"/>
    <mergeCell ref="AE11:AE12"/>
    <mergeCell ref="V11:V12"/>
    <mergeCell ref="W11:W12"/>
    <mergeCell ref="X11:X12"/>
    <mergeCell ref="Y11:Y12"/>
    <mergeCell ref="Z11:Z12"/>
    <mergeCell ref="AB11:AB12"/>
    <mergeCell ref="E11:E12"/>
    <mergeCell ref="G11:H12"/>
    <mergeCell ref="I11:I12"/>
    <mergeCell ref="J11:J12"/>
    <mergeCell ref="K11:K12"/>
    <mergeCell ref="L11:L12"/>
    <mergeCell ref="M11:M12"/>
    <mergeCell ref="AH10:AH11"/>
    <mergeCell ref="AO10:AO11"/>
    <mergeCell ref="AC9:AC10"/>
    <mergeCell ref="AD9:AD10"/>
    <mergeCell ref="AE9:AE10"/>
    <mergeCell ref="V9:V10"/>
    <mergeCell ref="W9:W10"/>
    <mergeCell ref="X9:X10"/>
    <mergeCell ref="Y9:Y10"/>
    <mergeCell ref="Z9:Z10"/>
    <mergeCell ref="AB9:AB10"/>
    <mergeCell ref="U9:U10"/>
    <mergeCell ref="N9:N10"/>
    <mergeCell ref="O9:Q10"/>
    <mergeCell ref="R9:R10"/>
    <mergeCell ref="S9:S10"/>
    <mergeCell ref="T9:T10"/>
    <mergeCell ref="BC8:BC9"/>
    <mergeCell ref="E9:E10"/>
    <mergeCell ref="G9:H10"/>
    <mergeCell ref="I9:I10"/>
    <mergeCell ref="J9:J10"/>
    <mergeCell ref="K9:K10"/>
    <mergeCell ref="L9:L10"/>
    <mergeCell ref="M9:M10"/>
    <mergeCell ref="AH8:AH9"/>
    <mergeCell ref="AO8:AO9"/>
    <mergeCell ref="AP8:AP9"/>
    <mergeCell ref="AQ8:AQ9"/>
    <mergeCell ref="AS8:AS9"/>
    <mergeCell ref="AT8:AT9"/>
    <mergeCell ref="AC7:AC8"/>
    <mergeCell ref="AD7:AD8"/>
    <mergeCell ref="AE7:AE8"/>
    <mergeCell ref="V7:V8"/>
    <mergeCell ref="W7:W8"/>
    <mergeCell ref="X7:X8"/>
    <mergeCell ref="Y7:Y8"/>
    <mergeCell ref="Z7:Z8"/>
    <mergeCell ref="E7:E8"/>
    <mergeCell ref="G7:H8"/>
    <mergeCell ref="I7:I8"/>
    <mergeCell ref="J7:J8"/>
    <mergeCell ref="K7:K8"/>
    <mergeCell ref="L7:N8"/>
    <mergeCell ref="O7:O8"/>
    <mergeCell ref="AH6:AH7"/>
    <mergeCell ref="AO6:AO7"/>
    <mergeCell ref="AE5:AE6"/>
    <mergeCell ref="AG6:AG7"/>
    <mergeCell ref="AG8:AG9"/>
    <mergeCell ref="X5:X6"/>
    <mergeCell ref="Y5:Y6"/>
    <mergeCell ref="Z5:Z6"/>
    <mergeCell ref="AB5:AB6"/>
    <mergeCell ref="AC5:AC6"/>
    <mergeCell ref="AD5:AD6"/>
    <mergeCell ref="T5:T6"/>
    <mergeCell ref="AB7:AB8"/>
    <mergeCell ref="U7:U8"/>
    <mergeCell ref="P7:P8"/>
    <mergeCell ref="Q7:Q8"/>
    <mergeCell ref="R7:R8"/>
    <mergeCell ref="N5:N6"/>
    <mergeCell ref="O5:O6"/>
    <mergeCell ref="P5:P6"/>
    <mergeCell ref="Q5:Q6"/>
    <mergeCell ref="R5:R6"/>
    <mergeCell ref="S5:S6"/>
    <mergeCell ref="BS4:BT4"/>
    <mergeCell ref="BW4:CF4"/>
    <mergeCell ref="CG4:CH4"/>
    <mergeCell ref="U2:W4"/>
    <mergeCell ref="X2:X4"/>
    <mergeCell ref="Y2:Y4"/>
    <mergeCell ref="Z2:Z4"/>
    <mergeCell ref="AG2:AG3"/>
    <mergeCell ref="BC6:BC7"/>
    <mergeCell ref="AP6:AP7"/>
    <mergeCell ref="AQ6:AQ7"/>
    <mergeCell ref="AS6:AS7"/>
    <mergeCell ref="AT6:AT7"/>
    <mergeCell ref="S7:S8"/>
    <mergeCell ref="T7:T8"/>
    <mergeCell ref="BA6:BA7"/>
    <mergeCell ref="BB6:BB7"/>
    <mergeCell ref="BA8:BA9"/>
    <mergeCell ref="BB8:BB9"/>
    <mergeCell ref="CO4:CP4"/>
    <mergeCell ref="CS4:DE4"/>
    <mergeCell ref="E5:E6"/>
    <mergeCell ref="G5:H6"/>
    <mergeCell ref="I5:K6"/>
    <mergeCell ref="L5:L6"/>
    <mergeCell ref="M5:M6"/>
    <mergeCell ref="AQ4:AQ5"/>
    <mergeCell ref="AS4:AS5"/>
    <mergeCell ref="AT4:AT5"/>
    <mergeCell ref="BA4:BA5"/>
    <mergeCell ref="BB4:BB5"/>
    <mergeCell ref="BC4:BC5"/>
    <mergeCell ref="AG4:AG5"/>
    <mergeCell ref="AH4:AH5"/>
    <mergeCell ref="AO4:AO5"/>
    <mergeCell ref="AP4:AP5"/>
    <mergeCell ref="U5:U6"/>
    <mergeCell ref="V5:V6"/>
    <mergeCell ref="W5:W6"/>
    <mergeCell ref="I3:K4"/>
    <mergeCell ref="L3:N4"/>
    <mergeCell ref="O3:Q4"/>
    <mergeCell ref="R3:T4"/>
    <mergeCell ref="CL2:CM3"/>
    <mergeCell ref="CN2:CN3"/>
    <mergeCell ref="DA2:DC3"/>
    <mergeCell ref="DD2:DE3"/>
    <mergeCell ref="AH2:AH3"/>
    <mergeCell ref="AS2:AS3"/>
    <mergeCell ref="AT2:AT3"/>
    <mergeCell ref="BO2:BR3"/>
    <mergeCell ref="CC2:CD3"/>
    <mergeCell ref="CE2:CH3"/>
    <mergeCell ref="AQ2:AQ3"/>
    <mergeCell ref="BA2:BA3"/>
    <mergeCell ref="BB2:BB3"/>
    <mergeCell ref="BC2:BC3"/>
    <mergeCell ref="AG1:AQ1"/>
    <mergeCell ref="AS1:BC1"/>
    <mergeCell ref="E2:H4"/>
    <mergeCell ref="I2:K2"/>
    <mergeCell ref="L2:N2"/>
    <mergeCell ref="O2:Q2"/>
    <mergeCell ref="R2:T2"/>
    <mergeCell ref="CI2:CI3"/>
    <mergeCell ref="CJ2:CK3"/>
  </mergeCells>
  <conditionalFormatting sqref="D22:D42">
    <cfRule type="expression" dxfId="8" priority="1">
      <formula>#REF!=1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DX273"/>
  <sheetViews>
    <sheetView topLeftCell="E1" zoomScale="90" zoomScaleNormal="90" workbookViewId="0">
      <selection activeCell="K6" sqref="K6:M7"/>
    </sheetView>
  </sheetViews>
  <sheetFormatPr defaultRowHeight="20.25" customHeight="1" x14ac:dyDescent="0.25"/>
  <cols>
    <col min="1" max="1" width="2.85546875" style="1" customWidth="1"/>
    <col min="2" max="3" width="5.140625" customWidth="1"/>
    <col min="4" max="4" width="22.85546875" customWidth="1"/>
    <col min="5" max="5" width="7.140625" style="1" customWidth="1"/>
    <col min="6" max="6" width="4" style="1" customWidth="1"/>
    <col min="7" max="7" width="3.5703125" customWidth="1"/>
    <col min="8" max="8" width="3.5703125" style="2" customWidth="1"/>
    <col min="9" max="9" width="4.28515625" customWidth="1"/>
    <col min="10" max="10" width="21.42578125" style="3" customWidth="1"/>
    <col min="11" max="11" width="8.5703125" customWidth="1"/>
    <col min="12" max="12" width="2.85546875" customWidth="1"/>
    <col min="13" max="14" width="8.5703125" customWidth="1"/>
    <col min="15" max="15" width="2.85546875" customWidth="1"/>
    <col min="16" max="17" width="8.5703125" customWidth="1"/>
    <col min="18" max="18" width="2.85546875" customWidth="1"/>
    <col min="19" max="20" width="8.5703125" customWidth="1"/>
    <col min="21" max="21" width="2.85546875" customWidth="1"/>
    <col min="22" max="23" width="8.5703125" customWidth="1"/>
    <col min="24" max="24" width="2.85546875" customWidth="1"/>
    <col min="25" max="26" width="8.5703125" customWidth="1"/>
    <col min="27" max="27" width="2.85546875" customWidth="1"/>
    <col min="28" max="29" width="8.5703125" customWidth="1"/>
    <col min="30" max="30" width="2.85546875" customWidth="1"/>
    <col min="31" max="32" width="8.5703125" customWidth="1"/>
    <col min="33" max="33" width="2.85546875" customWidth="1"/>
    <col min="34" max="34" width="8.5703125" customWidth="1"/>
    <col min="35" max="35" width="5" customWidth="1"/>
    <col min="36" max="36" width="2.140625" customWidth="1"/>
    <col min="37" max="37" width="5" customWidth="1"/>
    <col min="38" max="38" width="4.28515625" customWidth="1"/>
    <col min="39" max="39" width="10" customWidth="1"/>
    <col min="40" max="40" width="12.140625" customWidth="1"/>
    <col min="41" max="41" width="7.140625" style="4" customWidth="1"/>
    <col min="42" max="49" width="4.28515625" style="5" hidden="1" customWidth="1"/>
    <col min="50" max="50" width="7.140625" style="4" customWidth="1"/>
    <col min="51" max="55" width="9.28515625" customWidth="1"/>
    <col min="56" max="56" width="28.5703125" customWidth="1"/>
    <col min="57" max="57" width="2.85546875" customWidth="1"/>
    <col min="58" max="58" width="28.5703125" customWidth="1"/>
    <col min="59" max="59" width="7.85546875" customWidth="1"/>
    <col min="60" max="60" width="2.85546875" customWidth="1"/>
    <col min="61" max="61" width="7.85546875" customWidth="1"/>
    <col min="62" max="62" width="1.5703125" customWidth="1"/>
    <col min="63" max="67" width="9.28515625" customWidth="1"/>
    <col min="68" max="68" width="28.5703125" customWidth="1"/>
    <col min="69" max="69" width="2.85546875" customWidth="1"/>
    <col min="70" max="70" width="28.5703125" customWidth="1"/>
    <col min="71" max="71" width="7.85546875" customWidth="1"/>
    <col min="72" max="72" width="2.85546875" customWidth="1"/>
    <col min="73" max="73" width="7.85546875" customWidth="1"/>
    <col min="74" max="74" width="7.140625" customWidth="1"/>
    <col min="75" max="82" width="9.140625" style="6" hidden="1" customWidth="1"/>
    <col min="83" max="83" width="7.140625" customWidth="1"/>
    <col min="84" max="128" width="5" customWidth="1"/>
  </cols>
  <sheetData>
    <row r="1" spans="2:128" ht="20.25" customHeight="1" thickTop="1" thickBot="1" x14ac:dyDescent="0.3">
      <c r="AY1" s="301" t="s">
        <v>0</v>
      </c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K1" s="301" t="s">
        <v>1</v>
      </c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CF1" s="7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9"/>
    </row>
    <row r="2" spans="2:128" ht="20.25" customHeight="1" thickTop="1" x14ac:dyDescent="0.3">
      <c r="B2">
        <v>1</v>
      </c>
      <c r="C2" t="s">
        <v>50</v>
      </c>
      <c r="D2" t="str">
        <f ca="1">LOOKUP(C2,'Žlutí (16)'!$G$50:$G$57,'Žlutí (16)'!$H$50:$H$57)</f>
        <v>Ovčárecká "B"</v>
      </c>
      <c r="G2" s="452" t="s">
        <v>54</v>
      </c>
      <c r="H2" s="453"/>
      <c r="I2" s="453"/>
      <c r="J2" s="454"/>
      <c r="K2" s="458">
        <f>G6</f>
        <v>1</v>
      </c>
      <c r="L2" s="459"/>
      <c r="M2" s="459"/>
      <c r="N2" s="459">
        <f>G8</f>
        <v>2</v>
      </c>
      <c r="O2" s="459"/>
      <c r="P2" s="459"/>
      <c r="Q2" s="459">
        <f>G10</f>
        <v>3</v>
      </c>
      <c r="R2" s="459"/>
      <c r="S2" s="459"/>
      <c r="T2" s="459">
        <f>G12</f>
        <v>4</v>
      </c>
      <c r="U2" s="459"/>
      <c r="V2" s="459"/>
      <c r="W2" s="459">
        <f>G14</f>
        <v>5</v>
      </c>
      <c r="X2" s="459"/>
      <c r="Y2" s="459"/>
      <c r="Z2" s="459">
        <f>G16</f>
        <v>6</v>
      </c>
      <c r="AA2" s="459"/>
      <c r="AB2" s="459"/>
      <c r="AC2" s="459">
        <f>G18</f>
        <v>7</v>
      </c>
      <c r="AD2" s="459"/>
      <c r="AE2" s="459"/>
      <c r="AF2" s="459">
        <f>G20</f>
        <v>8</v>
      </c>
      <c r="AG2" s="459"/>
      <c r="AH2" s="460"/>
      <c r="AI2" s="461" t="s">
        <v>3</v>
      </c>
      <c r="AJ2" s="462"/>
      <c r="AK2" s="463"/>
      <c r="AL2" s="470" t="s">
        <v>4</v>
      </c>
      <c r="AM2" s="473" t="s">
        <v>5</v>
      </c>
      <c r="AN2" s="476" t="s">
        <v>55</v>
      </c>
      <c r="AY2" s="323" t="s">
        <v>72</v>
      </c>
      <c r="AZ2" s="321">
        <v>0.47083333333333338</v>
      </c>
      <c r="BA2" s="10">
        <v>25</v>
      </c>
      <c r="BB2" s="11" t="s">
        <v>8</v>
      </c>
      <c r="BC2" s="11" t="s">
        <v>9</v>
      </c>
      <c r="BD2" s="13">
        <v>1</v>
      </c>
      <c r="BE2" s="14" t="s">
        <v>10</v>
      </c>
      <c r="BF2" s="15">
        <v>8</v>
      </c>
      <c r="BG2" s="16"/>
      <c r="BH2" s="17" t="s">
        <v>10</v>
      </c>
      <c r="BI2" s="18"/>
      <c r="BK2" s="323" t="s">
        <v>72</v>
      </c>
      <c r="BL2" s="321">
        <v>0.47083333333333338</v>
      </c>
      <c r="BM2" s="10">
        <f>BA2+1</f>
        <v>26</v>
      </c>
      <c r="BN2" s="11" t="s">
        <v>8</v>
      </c>
      <c r="BO2" s="11" t="s">
        <v>9</v>
      </c>
      <c r="BP2" s="13">
        <v>2</v>
      </c>
      <c r="BQ2" s="14" t="s">
        <v>10</v>
      </c>
      <c r="BR2" s="15">
        <v>7</v>
      </c>
      <c r="BS2" s="16"/>
      <c r="BT2" s="17" t="s">
        <v>10</v>
      </c>
      <c r="BU2" s="18"/>
      <c r="BW2" s="6" t="str">
        <f>AY2</f>
        <v>15. KOLO</v>
      </c>
      <c r="BX2" s="6">
        <f t="shared" ref="BX2:CC2" si="0">AZ2</f>
        <v>0.47083333333333338</v>
      </c>
      <c r="BY2" s="6">
        <f t="shared" si="0"/>
        <v>25</v>
      </c>
      <c r="BZ2" s="6" t="str">
        <f t="shared" si="0"/>
        <v>HŘIŠTĚ</v>
      </c>
      <c r="CA2" s="6" t="str">
        <f t="shared" si="0"/>
        <v>skupina</v>
      </c>
      <c r="CB2" s="6">
        <f t="shared" si="0"/>
        <v>1</v>
      </c>
      <c r="CC2" s="6" t="str">
        <f t="shared" si="0"/>
        <v>:</v>
      </c>
      <c r="CD2" s="6">
        <f>BF2</f>
        <v>8</v>
      </c>
      <c r="CF2" s="19"/>
      <c r="CG2" s="325" t="str">
        <f>BW2</f>
        <v>15. KOLO</v>
      </c>
      <c r="CH2" s="325"/>
      <c r="CI2" s="325"/>
      <c r="CJ2" s="325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326">
        <f>BY2</f>
        <v>25</v>
      </c>
      <c r="CV2" s="326"/>
      <c r="CW2" s="327" t="s">
        <v>11</v>
      </c>
      <c r="CX2" s="327"/>
      <c r="CY2" s="327"/>
      <c r="CZ2" s="327"/>
      <c r="DA2" s="315" t="s">
        <v>12</v>
      </c>
      <c r="DB2" s="316">
        <f>BX2</f>
        <v>0.47083333333333338</v>
      </c>
      <c r="DC2" s="316"/>
      <c r="DD2" s="317" t="s">
        <v>9</v>
      </c>
      <c r="DE2" s="317"/>
      <c r="DF2" s="318" t="str">
        <f>CA3</f>
        <v>F</v>
      </c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1"/>
      <c r="DS2" s="319" t="s">
        <v>13</v>
      </c>
      <c r="DT2" s="319"/>
      <c r="DU2" s="319"/>
      <c r="DV2" s="320">
        <f>BZ3</f>
        <v>1</v>
      </c>
      <c r="DW2" s="320"/>
      <c r="DX2" s="22"/>
    </row>
    <row r="3" spans="2:128" ht="20.25" customHeight="1" thickBot="1" x14ac:dyDescent="0.35">
      <c r="B3">
        <f>B2+1</f>
        <v>2</v>
      </c>
      <c r="C3" t="s">
        <v>51</v>
      </c>
      <c r="D3" t="str">
        <f ca="1">LOOKUP(C3,'Žlutí (16)'!$G$50:$G$57,'Žlutí (16)'!$H$50:$H$57)</f>
        <v>Velim "A"</v>
      </c>
      <c r="G3" s="455"/>
      <c r="H3" s="456"/>
      <c r="I3" s="456"/>
      <c r="J3" s="457"/>
      <c r="K3" s="486" t="str">
        <f>H6</f>
        <v>A1</v>
      </c>
      <c r="L3" s="482"/>
      <c r="M3" s="482"/>
      <c r="N3" s="482" t="str">
        <f>H8</f>
        <v>A2</v>
      </c>
      <c r="O3" s="482"/>
      <c r="P3" s="482"/>
      <c r="Q3" s="482" t="str">
        <f>H10</f>
        <v>B1</v>
      </c>
      <c r="R3" s="482"/>
      <c r="S3" s="482"/>
      <c r="T3" s="482" t="str">
        <f>H12</f>
        <v>B2</v>
      </c>
      <c r="U3" s="482"/>
      <c r="V3" s="482"/>
      <c r="W3" s="482" t="str">
        <f>H14</f>
        <v>C1</v>
      </c>
      <c r="X3" s="482"/>
      <c r="Y3" s="482"/>
      <c r="Z3" s="482" t="str">
        <f>H16</f>
        <v>C2</v>
      </c>
      <c r="AA3" s="482"/>
      <c r="AB3" s="482"/>
      <c r="AC3" s="482" t="str">
        <f>H18</f>
        <v>D1</v>
      </c>
      <c r="AD3" s="482"/>
      <c r="AE3" s="482"/>
      <c r="AF3" s="482" t="str">
        <f>H20</f>
        <v>D2</v>
      </c>
      <c r="AG3" s="482"/>
      <c r="AH3" s="483"/>
      <c r="AI3" s="464"/>
      <c r="AJ3" s="465"/>
      <c r="AK3" s="466"/>
      <c r="AL3" s="471"/>
      <c r="AM3" s="474"/>
      <c r="AN3" s="477"/>
      <c r="AY3" s="324"/>
      <c r="AZ3" s="322"/>
      <c r="BA3" s="23" t="s">
        <v>14</v>
      </c>
      <c r="BB3" s="24">
        <v>1</v>
      </c>
      <c r="BC3" s="24" t="s">
        <v>54</v>
      </c>
      <c r="BD3" s="26" t="str">
        <f ca="1">LOOKUP(BD2,$B$2:$B$9,$D$2:$D$9)</f>
        <v>Ovčárecká "B"</v>
      </c>
      <c r="BE3" s="27"/>
      <c r="BF3" s="28" t="str">
        <f ca="1">LOOKUP(BF2,$B$2:$B$9,$D$2:$D$9)</f>
        <v>Mnichovická "A"</v>
      </c>
      <c r="BG3" s="29"/>
      <c r="BH3" s="30"/>
      <c r="BI3" s="31"/>
      <c r="BK3" s="324"/>
      <c r="BL3" s="322"/>
      <c r="BM3" s="23" t="s">
        <v>14</v>
      </c>
      <c r="BN3" s="24">
        <v>2</v>
      </c>
      <c r="BO3" s="24" t="s">
        <v>54</v>
      </c>
      <c r="BP3" s="26" t="str">
        <f ca="1">LOOKUP(BP2,$B$2:$B$9,$D$2:$D$9)</f>
        <v>Velim "A"</v>
      </c>
      <c r="BQ3" s="27"/>
      <c r="BR3" s="28" t="str">
        <f ca="1">LOOKUP(BR2,$B$2:$B$9,$D$2:$D$9)</f>
        <v>Prok.Velikého "B"</v>
      </c>
      <c r="BS3" s="29"/>
      <c r="BT3" s="30"/>
      <c r="BU3" s="31"/>
      <c r="BZ3" s="6">
        <f>BB3</f>
        <v>1</v>
      </c>
      <c r="CA3" s="6" t="str">
        <f>BC3</f>
        <v>F</v>
      </c>
      <c r="CB3" s="6" t="str">
        <f ca="1">BD3</f>
        <v>Ovčárecká "B"</v>
      </c>
      <c r="CC3" s="6">
        <f>BE3</f>
        <v>0</v>
      </c>
      <c r="CD3" s="6" t="str">
        <f ca="1">BF3</f>
        <v>Mnichovická "A"</v>
      </c>
      <c r="CF3" s="19"/>
      <c r="CG3" s="325"/>
      <c r="CH3" s="325"/>
      <c r="CI3" s="325"/>
      <c r="CJ3" s="325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326"/>
      <c r="CV3" s="326"/>
      <c r="CW3" s="327"/>
      <c r="CX3" s="327"/>
      <c r="CY3" s="327"/>
      <c r="CZ3" s="327"/>
      <c r="DA3" s="315"/>
      <c r="DB3" s="316"/>
      <c r="DC3" s="316"/>
      <c r="DD3" s="317"/>
      <c r="DE3" s="317"/>
      <c r="DF3" s="318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1"/>
      <c r="DS3" s="319"/>
      <c r="DT3" s="319"/>
      <c r="DU3" s="319"/>
      <c r="DV3" s="320"/>
      <c r="DW3" s="320"/>
      <c r="DX3" s="22"/>
    </row>
    <row r="4" spans="2:128" ht="20.25" customHeight="1" thickTop="1" x14ac:dyDescent="0.3">
      <c r="B4">
        <f t="shared" ref="B4:B9" si="1">B3+1</f>
        <v>3</v>
      </c>
      <c r="C4" t="s">
        <v>52</v>
      </c>
      <c r="D4" t="str">
        <f ca="1">LOOKUP(C4,'Žlutí (16)'!$G$50:$G$57,'Žlutí (16)'!$H$50:$H$57)</f>
        <v>Prok.Velikého "A"</v>
      </c>
      <c r="G4" s="455"/>
      <c r="H4" s="456"/>
      <c r="I4" s="456"/>
      <c r="J4" s="457"/>
      <c r="K4" s="357" t="str">
        <f ca="1">I6</f>
        <v>Ovčárecká "B"</v>
      </c>
      <c r="L4" s="358"/>
      <c r="M4" s="358"/>
      <c r="N4" s="358" t="str">
        <f ca="1">I8</f>
        <v>Velim "A"</v>
      </c>
      <c r="O4" s="358"/>
      <c r="P4" s="358"/>
      <c r="Q4" s="358" t="str">
        <f ca="1">I10</f>
        <v>Prok.Velikého "A"</v>
      </c>
      <c r="R4" s="358"/>
      <c r="S4" s="358"/>
      <c r="T4" s="358" t="str">
        <f ca="1">I12</f>
        <v>Mnichovická "B"</v>
      </c>
      <c r="U4" s="358"/>
      <c r="V4" s="358"/>
      <c r="W4" s="358" t="str">
        <f ca="1">I14</f>
        <v>Lipanská "A"</v>
      </c>
      <c r="X4" s="358"/>
      <c r="Y4" s="358"/>
      <c r="Z4" s="358" t="str">
        <f ca="1">I16</f>
        <v>Ovčárecká "A"</v>
      </c>
      <c r="AA4" s="358"/>
      <c r="AB4" s="358"/>
      <c r="AC4" s="358" t="str">
        <f ca="1">I18</f>
        <v>Prok.Velikého "B"</v>
      </c>
      <c r="AD4" s="358"/>
      <c r="AE4" s="358"/>
      <c r="AF4" s="358" t="str">
        <f ca="1">I20</f>
        <v>Mnichovická "A"</v>
      </c>
      <c r="AG4" s="358"/>
      <c r="AH4" s="484"/>
      <c r="AI4" s="464"/>
      <c r="AJ4" s="465"/>
      <c r="AK4" s="466"/>
      <c r="AL4" s="471"/>
      <c r="AM4" s="474"/>
      <c r="AN4" s="477"/>
      <c r="AO4" s="77"/>
      <c r="AY4" s="323" t="s">
        <v>73</v>
      </c>
      <c r="AZ4" s="321">
        <f>AZ2+$AZ$33</f>
        <v>0.47916666666666674</v>
      </c>
      <c r="BA4" s="10">
        <f>BA2+2</f>
        <v>27</v>
      </c>
      <c r="BB4" s="11" t="s">
        <v>8</v>
      </c>
      <c r="BC4" s="11" t="s">
        <v>9</v>
      </c>
      <c r="BD4" s="13">
        <v>3</v>
      </c>
      <c r="BE4" s="14" t="s">
        <v>10</v>
      </c>
      <c r="BF4" s="15">
        <v>6</v>
      </c>
      <c r="BG4" s="330"/>
      <c r="BH4" s="332" t="s">
        <v>10</v>
      </c>
      <c r="BI4" s="328"/>
      <c r="BK4" s="323" t="s">
        <v>73</v>
      </c>
      <c r="BL4" s="321">
        <f>BL2+$AZ$33</f>
        <v>0.47916666666666674</v>
      </c>
      <c r="BM4" s="10">
        <f>BM2+2</f>
        <v>28</v>
      </c>
      <c r="BN4" s="11" t="s">
        <v>8</v>
      </c>
      <c r="BO4" s="11" t="s">
        <v>9</v>
      </c>
      <c r="BP4" s="13">
        <v>4</v>
      </c>
      <c r="BQ4" s="14" t="s">
        <v>10</v>
      </c>
      <c r="BR4" s="15">
        <v>5</v>
      </c>
      <c r="BS4" s="330"/>
      <c r="BT4" s="332" t="s">
        <v>10</v>
      </c>
      <c r="BU4" s="328"/>
      <c r="CF4" s="19"/>
      <c r="CG4" s="33"/>
      <c r="CH4" s="33"/>
      <c r="CI4" s="33"/>
      <c r="CJ4" s="33"/>
      <c r="CK4" s="334" t="s">
        <v>16</v>
      </c>
      <c r="CL4" s="334"/>
      <c r="CM4" s="34">
        <f>CB2</f>
        <v>1</v>
      </c>
      <c r="CN4" s="35" t="s">
        <v>17</v>
      </c>
      <c r="CO4" s="335" t="str">
        <f ca="1">LOOKUP(CM4,$B$2:$B$9,$D$2:$D$9)</f>
        <v>Ovčárecká "B"</v>
      </c>
      <c r="CP4" s="335"/>
      <c r="CQ4" s="335"/>
      <c r="CR4" s="335"/>
      <c r="CS4" s="335"/>
      <c r="CT4" s="335"/>
      <c r="CU4" s="335"/>
      <c r="CV4" s="335"/>
      <c r="CW4" s="335"/>
      <c r="CX4" s="335"/>
      <c r="CY4" s="363"/>
      <c r="CZ4" s="363"/>
      <c r="DA4" s="36"/>
      <c r="DB4" s="36"/>
      <c r="DC4" s="36"/>
      <c r="DD4" s="36"/>
      <c r="DE4" s="36"/>
      <c r="DF4" s="33"/>
      <c r="DG4" s="334" t="s">
        <v>16</v>
      </c>
      <c r="DH4" s="334"/>
      <c r="DI4" s="34">
        <f>CD2</f>
        <v>8</v>
      </c>
      <c r="DJ4" s="35" t="s">
        <v>17</v>
      </c>
      <c r="DK4" s="335" t="str">
        <f ca="1">LOOKUP(DI4,$B$2:$B$9,$D$2:$D$9)</f>
        <v>Mnichovická "A"</v>
      </c>
      <c r="DL4" s="335"/>
      <c r="DM4" s="335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22"/>
    </row>
    <row r="5" spans="2:128" ht="20.25" customHeight="1" thickBot="1" x14ac:dyDescent="0.35">
      <c r="B5">
        <f t="shared" si="1"/>
        <v>4</v>
      </c>
      <c r="C5" t="s">
        <v>53</v>
      </c>
      <c r="D5" t="str">
        <f ca="1">LOOKUP(C5,'Žlutí (16)'!$G$50:$G$57,'Žlutí (16)'!$H$50:$H$57)</f>
        <v>Mnichovická "B"</v>
      </c>
      <c r="G5" s="493" t="s">
        <v>58</v>
      </c>
      <c r="H5" s="494"/>
      <c r="I5" s="494"/>
      <c r="J5" s="495"/>
      <c r="K5" s="359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485"/>
      <c r="AI5" s="467"/>
      <c r="AJ5" s="468"/>
      <c r="AK5" s="469"/>
      <c r="AL5" s="472"/>
      <c r="AM5" s="475"/>
      <c r="AN5" s="478"/>
      <c r="AP5" s="387">
        <f>IF(K6&gt;M6,2,IF(K6&lt;M6,1,0))</f>
        <v>0</v>
      </c>
      <c r="AQ5" s="387">
        <f>IF(N6&gt;P6,2,IF(N6&lt;P6,1,0))</f>
        <v>2</v>
      </c>
      <c r="AR5" s="387">
        <f>IF(Q6&gt;S6,2,IF(Q6&lt;S6,1,0))</f>
        <v>1</v>
      </c>
      <c r="AS5" s="387">
        <f>IF(T6&gt;V6,2,IF(T6&lt;V6,1,0))</f>
        <v>1</v>
      </c>
      <c r="AT5" s="387">
        <f>IF(W6&gt;Y6,2,IF(W6&lt;Y6,1,0))</f>
        <v>1</v>
      </c>
      <c r="AU5" s="387">
        <f>IF(Z6&gt;AB6,2,IF(Z6&lt;AB6,1,0))</f>
        <v>1</v>
      </c>
      <c r="AV5" s="387">
        <f>IF(AC6&gt;AE6,2,IF(AC6&lt;AE6,1,0))</f>
        <v>1</v>
      </c>
      <c r="AW5" s="387">
        <f>IF(AF6&gt;AH6,2,IF(AF6&lt;AH6,1,0))</f>
        <v>1</v>
      </c>
      <c r="AY5" s="324"/>
      <c r="AZ5" s="322"/>
      <c r="BA5" s="23" t="s">
        <v>14</v>
      </c>
      <c r="BB5" s="24">
        <f>BB3</f>
        <v>1</v>
      </c>
      <c r="BC5" s="24" t="s">
        <v>54</v>
      </c>
      <c r="BD5" s="26" t="str">
        <f ca="1">LOOKUP(BD4,$B$2:$B$9,$D$2:$D$9)</f>
        <v>Prok.Velikého "A"</v>
      </c>
      <c r="BE5" s="27"/>
      <c r="BF5" s="28" t="str">
        <f ca="1">LOOKUP(BF4,$B$2:$B$9,$D$2:$D$9)</f>
        <v>Ovčárecká "A"</v>
      </c>
      <c r="BG5" s="331"/>
      <c r="BH5" s="333"/>
      <c r="BI5" s="329"/>
      <c r="BK5" s="324"/>
      <c r="BL5" s="322"/>
      <c r="BM5" s="23" t="s">
        <v>14</v>
      </c>
      <c r="BN5" s="24">
        <f>BN3</f>
        <v>2</v>
      </c>
      <c r="BO5" s="24" t="s">
        <v>54</v>
      </c>
      <c r="BP5" s="26" t="str">
        <f ca="1">LOOKUP(BP4,$B$2:$B$9,$D$2:$D$9)</f>
        <v>Mnichovická "B"</v>
      </c>
      <c r="BQ5" s="27"/>
      <c r="BR5" s="28" t="str">
        <f ca="1">LOOKUP(BR4,$B$2:$B$9,$D$2:$D$9)</f>
        <v>Lipanská "A"</v>
      </c>
      <c r="BS5" s="331"/>
      <c r="BT5" s="333"/>
      <c r="BU5" s="329"/>
      <c r="CF5" s="19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9"/>
      <c r="DS5" s="39"/>
      <c r="DT5" s="39"/>
      <c r="DU5" s="39"/>
      <c r="DV5" s="39"/>
      <c r="DW5" s="39"/>
      <c r="DX5" s="22"/>
    </row>
    <row r="6" spans="2:128" ht="20.25" customHeight="1" thickTop="1" x14ac:dyDescent="0.3">
      <c r="B6">
        <f t="shared" si="1"/>
        <v>5</v>
      </c>
      <c r="C6" t="s">
        <v>67</v>
      </c>
      <c r="D6" t="str">
        <f ca="1">LOOKUP(C6,'Žlutí (16)'!$G$50:$G$57,'Žlutí (16)'!$H$50:$H$57)</f>
        <v>Lipanská "A"</v>
      </c>
      <c r="G6" s="336">
        <v>1</v>
      </c>
      <c r="H6" s="487" t="s">
        <v>50</v>
      </c>
      <c r="I6" s="338" t="str">
        <f ca="1">LOOKUP(G6,B$2:B$9,D$2:D$9)</f>
        <v>Ovčárecká "B"</v>
      </c>
      <c r="J6" s="339"/>
      <c r="K6" s="342"/>
      <c r="L6" s="343"/>
      <c r="M6" s="344"/>
      <c r="N6" s="489">
        <v>15</v>
      </c>
      <c r="O6" s="491" t="s">
        <v>10</v>
      </c>
      <c r="P6" s="496">
        <v>9</v>
      </c>
      <c r="Q6" s="348">
        <v>5</v>
      </c>
      <c r="R6" s="350" t="s">
        <v>10</v>
      </c>
      <c r="S6" s="361">
        <v>14</v>
      </c>
      <c r="T6" s="348">
        <v>4</v>
      </c>
      <c r="U6" s="350" t="s">
        <v>10</v>
      </c>
      <c r="V6" s="361">
        <v>5</v>
      </c>
      <c r="W6" s="348">
        <v>7</v>
      </c>
      <c r="X6" s="350" t="s">
        <v>10</v>
      </c>
      <c r="Y6" s="350">
        <v>18</v>
      </c>
      <c r="Z6" s="348">
        <v>4</v>
      </c>
      <c r="AA6" s="350" t="s">
        <v>10</v>
      </c>
      <c r="AB6" s="350">
        <v>12</v>
      </c>
      <c r="AC6" s="348">
        <v>4</v>
      </c>
      <c r="AD6" s="350" t="s">
        <v>10</v>
      </c>
      <c r="AE6" s="350">
        <v>15</v>
      </c>
      <c r="AF6" s="348">
        <v>5</v>
      </c>
      <c r="AG6" s="350" t="s">
        <v>10</v>
      </c>
      <c r="AH6" s="479">
        <v>6</v>
      </c>
      <c r="AI6" s="353">
        <f>K6+N6+Q6+T6+Z6+AF6+W6+AC6</f>
        <v>44</v>
      </c>
      <c r="AJ6" s="355" t="s">
        <v>10</v>
      </c>
      <c r="AK6" s="355">
        <f>M6+P6+S6+V6+AH6+Y6+AB6+AE6</f>
        <v>79</v>
      </c>
      <c r="AL6" s="388">
        <f>IF(AI6=0,0,AI6/AK6)</f>
        <v>0.55696202531645567</v>
      </c>
      <c r="AM6" s="390">
        <f>AP5+AQ5+AR5+AS5+AT5+AU5+AV5+AW5+(AL6/100)</f>
        <v>8.0055696202531639</v>
      </c>
      <c r="AN6" s="392">
        <f>IF(AM6=0,"",RANK(AM6,AM$6:AM$21))</f>
        <v>8</v>
      </c>
      <c r="AP6" s="387"/>
      <c r="AQ6" s="387"/>
      <c r="AR6" s="387"/>
      <c r="AS6" s="387"/>
      <c r="AT6" s="387"/>
      <c r="AU6" s="387"/>
      <c r="AV6" s="387"/>
      <c r="AW6" s="387"/>
      <c r="AY6" s="61"/>
      <c r="AZ6" s="60"/>
      <c r="BA6" s="61"/>
      <c r="BB6" s="62"/>
      <c r="BC6" s="62"/>
      <c r="BD6" s="63"/>
      <c r="BE6" s="64"/>
      <c r="BF6" s="63"/>
      <c r="BG6" s="64"/>
      <c r="BH6" s="64"/>
      <c r="BI6" s="64"/>
      <c r="BK6" s="61"/>
      <c r="BL6" s="60"/>
      <c r="BM6" s="61"/>
      <c r="BN6" s="62"/>
      <c r="BO6" s="62"/>
      <c r="BP6" s="63"/>
      <c r="BQ6" s="64"/>
      <c r="BR6" s="63"/>
      <c r="BS6" s="64"/>
      <c r="BT6" s="64"/>
      <c r="BU6" s="64"/>
      <c r="CF6" s="19"/>
      <c r="CG6" s="41" t="s">
        <v>21</v>
      </c>
      <c r="CH6" s="42">
        <f>CM4</f>
        <v>1</v>
      </c>
      <c r="CI6" s="43" t="s">
        <v>10</v>
      </c>
      <c r="CJ6" s="44">
        <v>1</v>
      </c>
      <c r="CK6" s="44">
        <v>2</v>
      </c>
      <c r="CL6" s="44">
        <v>3</v>
      </c>
      <c r="CM6" s="44">
        <v>4</v>
      </c>
      <c r="CN6" s="44">
        <v>5</v>
      </c>
      <c r="CO6" s="44">
        <v>6</v>
      </c>
      <c r="CP6" s="44">
        <v>7</v>
      </c>
      <c r="CQ6" s="44">
        <v>8</v>
      </c>
      <c r="CR6" s="44">
        <v>9</v>
      </c>
      <c r="CS6" s="44">
        <v>10</v>
      </c>
      <c r="CT6" s="44">
        <v>11</v>
      </c>
      <c r="CU6" s="44">
        <v>12</v>
      </c>
      <c r="CV6" s="44">
        <v>13</v>
      </c>
      <c r="CW6" s="44">
        <v>14</v>
      </c>
      <c r="CX6" s="44">
        <v>15</v>
      </c>
      <c r="CY6" s="44">
        <v>16</v>
      </c>
      <c r="CZ6" s="44">
        <v>17</v>
      </c>
      <c r="DA6" s="44">
        <v>18</v>
      </c>
      <c r="DB6" s="44">
        <v>19</v>
      </c>
      <c r="DC6" s="44">
        <v>20</v>
      </c>
      <c r="DD6" s="44">
        <v>21</v>
      </c>
      <c r="DE6" s="44">
        <v>22</v>
      </c>
      <c r="DF6" s="44">
        <v>23</v>
      </c>
      <c r="DG6" s="44">
        <v>24</v>
      </c>
      <c r="DH6" s="44">
        <v>25</v>
      </c>
      <c r="DI6" s="44">
        <v>26</v>
      </c>
      <c r="DJ6" s="44">
        <v>27</v>
      </c>
      <c r="DK6" s="44">
        <v>28</v>
      </c>
      <c r="DL6" s="44">
        <v>29</v>
      </c>
      <c r="DM6" s="44">
        <v>30</v>
      </c>
      <c r="DN6" s="44">
        <v>31</v>
      </c>
      <c r="DO6" s="44">
        <v>32</v>
      </c>
      <c r="DP6" s="44">
        <v>33</v>
      </c>
      <c r="DQ6" s="44">
        <v>34</v>
      </c>
      <c r="DR6" s="45">
        <v>35</v>
      </c>
      <c r="DS6" s="45">
        <v>36</v>
      </c>
      <c r="DT6" s="45">
        <v>37</v>
      </c>
      <c r="DU6" s="45">
        <v>38</v>
      </c>
      <c r="DV6" s="45">
        <v>39</v>
      </c>
      <c r="DW6" s="45">
        <v>40</v>
      </c>
      <c r="DX6" s="22"/>
    </row>
    <row r="7" spans="2:128" ht="20.25" customHeight="1" thickBot="1" x14ac:dyDescent="0.3">
      <c r="B7">
        <f t="shared" si="1"/>
        <v>6</v>
      </c>
      <c r="C7" t="s">
        <v>68</v>
      </c>
      <c r="D7" t="str">
        <f ca="1">LOOKUP(C7,'Žlutí (16)'!$G$50:$G$57,'Žlutí (16)'!$H$50:$H$57)</f>
        <v>Ovčárecká "A"</v>
      </c>
      <c r="G7" s="337"/>
      <c r="H7" s="488"/>
      <c r="I7" s="340"/>
      <c r="J7" s="341"/>
      <c r="K7" s="345"/>
      <c r="L7" s="346"/>
      <c r="M7" s="347"/>
      <c r="N7" s="490"/>
      <c r="O7" s="492"/>
      <c r="P7" s="497"/>
      <c r="Q7" s="349"/>
      <c r="R7" s="351"/>
      <c r="S7" s="362"/>
      <c r="T7" s="349"/>
      <c r="U7" s="351"/>
      <c r="V7" s="362"/>
      <c r="W7" s="349"/>
      <c r="X7" s="351"/>
      <c r="Y7" s="351"/>
      <c r="Z7" s="349"/>
      <c r="AA7" s="351"/>
      <c r="AB7" s="351"/>
      <c r="AC7" s="349"/>
      <c r="AD7" s="351"/>
      <c r="AE7" s="351"/>
      <c r="AF7" s="349"/>
      <c r="AG7" s="351"/>
      <c r="AH7" s="480"/>
      <c r="AI7" s="354"/>
      <c r="AJ7" s="356"/>
      <c r="AK7" s="356"/>
      <c r="AL7" s="389"/>
      <c r="AM7" s="391"/>
      <c r="AN7" s="393"/>
      <c r="AP7" s="387">
        <f>IF(K8&gt;M8,2,IF(K8&lt;M8,1,0))</f>
        <v>1</v>
      </c>
      <c r="AQ7" s="387">
        <f>IF(N8&gt;P8,2,IF(N8&lt;P8,1,0))</f>
        <v>0</v>
      </c>
      <c r="AR7" s="387">
        <f>IF(Q8&gt;S8,2,IF(Q8&lt;S8,1,0))</f>
        <v>1</v>
      </c>
      <c r="AS7" s="387">
        <f>IF(T8&gt;V8,2,IF(T8&lt;V8,1,0))</f>
        <v>2</v>
      </c>
      <c r="AT7" s="387">
        <f>IF(W8&gt;Y8,2,IF(W8&lt;Y8,1,0))</f>
        <v>1</v>
      </c>
      <c r="AU7" s="387">
        <f>IF(Z8&gt;AB8,2,IF(Z8&lt;AB8,1,0))</f>
        <v>2</v>
      </c>
      <c r="AV7" s="387">
        <f>IF(AC8&gt;AE8,2,IF(AC8&lt;AE8,1,0))</f>
        <v>1</v>
      </c>
      <c r="AW7" s="387">
        <f>IF(AF8&gt;AH8,2,IF(AF8&lt;AH8,1,0))</f>
        <v>2</v>
      </c>
      <c r="AY7" s="481" t="s">
        <v>49</v>
      </c>
      <c r="AZ7" s="481"/>
      <c r="BA7" s="481"/>
      <c r="BB7" s="481"/>
      <c r="BC7" s="481"/>
      <c r="BD7" s="481"/>
      <c r="BE7" s="481"/>
      <c r="BF7" s="481"/>
      <c r="BG7" s="481"/>
      <c r="BH7" s="481"/>
      <c r="BI7" s="481"/>
      <c r="BK7" s="481" t="s">
        <v>130</v>
      </c>
      <c r="BL7" s="481"/>
      <c r="BM7" s="481"/>
      <c r="BN7" s="481"/>
      <c r="BO7" s="481"/>
      <c r="BP7" s="481"/>
      <c r="BQ7" s="481"/>
      <c r="BR7" s="481"/>
      <c r="BS7" s="481"/>
      <c r="BT7" s="481"/>
      <c r="BU7" s="481"/>
      <c r="CF7" s="19"/>
      <c r="CG7" s="47"/>
      <c r="CH7" s="48"/>
      <c r="CI7" s="49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1"/>
      <c r="DS7" s="51"/>
      <c r="DT7" s="51"/>
      <c r="DU7" s="51"/>
      <c r="DV7" s="51"/>
      <c r="DW7" s="51"/>
      <c r="DX7" s="22"/>
    </row>
    <row r="8" spans="2:128" ht="20.25" customHeight="1" thickTop="1" x14ac:dyDescent="0.3">
      <c r="B8">
        <f t="shared" si="1"/>
        <v>7</v>
      </c>
      <c r="C8" t="s">
        <v>69</v>
      </c>
      <c r="D8" t="str">
        <f ca="1">LOOKUP(C8,'Žlutí (16)'!$G$50:$G$57,'Žlutí (16)'!$H$50:$H$57)</f>
        <v>Prok.Velikého "B"</v>
      </c>
      <c r="G8" s="337">
        <v>2</v>
      </c>
      <c r="H8" s="499" t="s">
        <v>51</v>
      </c>
      <c r="I8" s="379" t="str">
        <f ca="1">LOOKUP(G8,B$2:B$9,D$2:D$9)</f>
        <v>Velim "A"</v>
      </c>
      <c r="J8" s="380"/>
      <c r="K8" s="500">
        <f>P6</f>
        <v>9</v>
      </c>
      <c r="L8" s="492" t="s">
        <v>10</v>
      </c>
      <c r="M8" s="497">
        <f>N6</f>
        <v>15</v>
      </c>
      <c r="N8" s="386"/>
      <c r="O8" s="346"/>
      <c r="P8" s="347"/>
      <c r="Q8" s="349">
        <v>6</v>
      </c>
      <c r="R8" s="351" t="s">
        <v>10</v>
      </c>
      <c r="S8" s="362">
        <v>9</v>
      </c>
      <c r="T8" s="349">
        <v>12</v>
      </c>
      <c r="U8" s="351" t="s">
        <v>10</v>
      </c>
      <c r="V8" s="362">
        <v>7</v>
      </c>
      <c r="W8" s="349">
        <v>8</v>
      </c>
      <c r="X8" s="351" t="s">
        <v>10</v>
      </c>
      <c r="Y8" s="351">
        <v>10</v>
      </c>
      <c r="Z8" s="349">
        <v>10</v>
      </c>
      <c r="AA8" s="351" t="s">
        <v>10</v>
      </c>
      <c r="AB8" s="351">
        <v>8</v>
      </c>
      <c r="AC8" s="349">
        <v>5</v>
      </c>
      <c r="AD8" s="351" t="s">
        <v>10</v>
      </c>
      <c r="AE8" s="351">
        <v>11</v>
      </c>
      <c r="AF8" s="349">
        <v>11</v>
      </c>
      <c r="AG8" s="351" t="s">
        <v>10</v>
      </c>
      <c r="AH8" s="480">
        <v>6</v>
      </c>
      <c r="AI8" s="394">
        <f>K8+N8+Q8+T8+Z8+AF8+W8+AC8</f>
        <v>61</v>
      </c>
      <c r="AJ8" s="396" t="s">
        <v>10</v>
      </c>
      <c r="AK8" s="396">
        <f>M8+P8+S8+V8+AH8+Y8+AB8+AE8</f>
        <v>66</v>
      </c>
      <c r="AL8" s="399">
        <f>IF(AI8=0,0,AI8/AK8)</f>
        <v>0.9242424242424242</v>
      </c>
      <c r="AM8" s="498">
        <f>AP7+AQ7+AR7+AS7+AT7+AU7+AV7+AW7+(AL8/100)</f>
        <v>10.009242424242425</v>
      </c>
      <c r="AN8" s="402">
        <f>IF(AM8=0,"",RANK(AM8,AM$6:AM$21))</f>
        <v>4</v>
      </c>
      <c r="AP8" s="387"/>
      <c r="AQ8" s="387"/>
      <c r="AR8" s="387"/>
      <c r="AS8" s="387"/>
      <c r="AT8" s="387"/>
      <c r="AU8" s="387"/>
      <c r="AV8" s="387"/>
      <c r="AW8" s="387"/>
      <c r="AY8" s="323" t="s">
        <v>56</v>
      </c>
      <c r="AZ8" s="321">
        <v>0.49583333333333335</v>
      </c>
      <c r="BA8" s="10">
        <v>29</v>
      </c>
      <c r="BB8" s="32" t="s">
        <v>8</v>
      </c>
      <c r="BC8" s="11" t="s">
        <v>9</v>
      </c>
      <c r="BD8" s="13">
        <v>1</v>
      </c>
      <c r="BE8" s="14" t="s">
        <v>10</v>
      </c>
      <c r="BF8" s="15">
        <v>7</v>
      </c>
      <c r="BG8" s="330"/>
      <c r="BH8" s="332" t="s">
        <v>10</v>
      </c>
      <c r="BI8" s="328"/>
      <c r="BK8" s="323" t="s">
        <v>56</v>
      </c>
      <c r="BL8" s="321">
        <f>AZ8</f>
        <v>0.49583333333333335</v>
      </c>
      <c r="BM8" s="10">
        <v>30</v>
      </c>
      <c r="BN8" s="32" t="s">
        <v>8</v>
      </c>
      <c r="BO8" s="11" t="s">
        <v>9</v>
      </c>
      <c r="BP8" s="13">
        <v>2</v>
      </c>
      <c r="BQ8" s="14" t="s">
        <v>10</v>
      </c>
      <c r="BR8" s="15">
        <v>6</v>
      </c>
      <c r="BS8" s="330"/>
      <c r="BT8" s="332" t="s">
        <v>10</v>
      </c>
      <c r="BU8" s="328"/>
      <c r="CF8" s="19"/>
      <c r="CG8" s="52" t="s">
        <v>21</v>
      </c>
      <c r="CH8" s="53">
        <f>DI4</f>
        <v>8</v>
      </c>
      <c r="CI8" s="54" t="s">
        <v>10</v>
      </c>
      <c r="CJ8" s="44">
        <v>1</v>
      </c>
      <c r="CK8" s="44">
        <v>2</v>
      </c>
      <c r="CL8" s="44">
        <v>3</v>
      </c>
      <c r="CM8" s="44">
        <v>4</v>
      </c>
      <c r="CN8" s="44">
        <v>5</v>
      </c>
      <c r="CO8" s="44">
        <v>6</v>
      </c>
      <c r="CP8" s="44">
        <v>7</v>
      </c>
      <c r="CQ8" s="44">
        <v>8</v>
      </c>
      <c r="CR8" s="44">
        <v>9</v>
      </c>
      <c r="CS8" s="44">
        <v>10</v>
      </c>
      <c r="CT8" s="44">
        <v>11</v>
      </c>
      <c r="CU8" s="44">
        <v>12</v>
      </c>
      <c r="CV8" s="44">
        <v>13</v>
      </c>
      <c r="CW8" s="44">
        <v>14</v>
      </c>
      <c r="CX8" s="44">
        <v>15</v>
      </c>
      <c r="CY8" s="44">
        <v>16</v>
      </c>
      <c r="CZ8" s="44">
        <v>17</v>
      </c>
      <c r="DA8" s="44">
        <v>18</v>
      </c>
      <c r="DB8" s="44">
        <v>19</v>
      </c>
      <c r="DC8" s="44">
        <v>20</v>
      </c>
      <c r="DD8" s="44">
        <v>21</v>
      </c>
      <c r="DE8" s="44">
        <v>22</v>
      </c>
      <c r="DF8" s="44">
        <v>23</v>
      </c>
      <c r="DG8" s="44">
        <v>24</v>
      </c>
      <c r="DH8" s="44">
        <v>25</v>
      </c>
      <c r="DI8" s="44">
        <v>26</v>
      </c>
      <c r="DJ8" s="44">
        <v>27</v>
      </c>
      <c r="DK8" s="44">
        <v>28</v>
      </c>
      <c r="DL8" s="44">
        <v>29</v>
      </c>
      <c r="DM8" s="44">
        <v>30</v>
      </c>
      <c r="DN8" s="44">
        <v>31</v>
      </c>
      <c r="DO8" s="44">
        <v>32</v>
      </c>
      <c r="DP8" s="44">
        <v>33</v>
      </c>
      <c r="DQ8" s="44">
        <v>34</v>
      </c>
      <c r="DR8" s="45">
        <v>35</v>
      </c>
      <c r="DS8" s="45">
        <v>36</v>
      </c>
      <c r="DT8" s="45">
        <v>37</v>
      </c>
      <c r="DU8" s="45">
        <v>38</v>
      </c>
      <c r="DV8" s="45">
        <v>39</v>
      </c>
      <c r="DW8" s="45">
        <v>40</v>
      </c>
      <c r="DX8" s="22"/>
    </row>
    <row r="9" spans="2:128" ht="20.25" customHeight="1" thickBot="1" x14ac:dyDescent="0.35">
      <c r="B9">
        <f t="shared" si="1"/>
        <v>8</v>
      </c>
      <c r="C9" t="s">
        <v>70</v>
      </c>
      <c r="D9" t="str">
        <f ca="1">LOOKUP(C9,'Žlutí (16)'!$G$50:$G$57,'Žlutí (16)'!$H$50:$H$57)</f>
        <v>Mnichovická "A"</v>
      </c>
      <c r="G9" s="337"/>
      <c r="H9" s="488"/>
      <c r="I9" s="381"/>
      <c r="J9" s="382"/>
      <c r="K9" s="500"/>
      <c r="L9" s="492"/>
      <c r="M9" s="497"/>
      <c r="N9" s="386"/>
      <c r="O9" s="346"/>
      <c r="P9" s="347"/>
      <c r="Q9" s="349"/>
      <c r="R9" s="351"/>
      <c r="S9" s="362"/>
      <c r="T9" s="349"/>
      <c r="U9" s="351"/>
      <c r="V9" s="362"/>
      <c r="W9" s="349"/>
      <c r="X9" s="351"/>
      <c r="Y9" s="351"/>
      <c r="Z9" s="349"/>
      <c r="AA9" s="351"/>
      <c r="AB9" s="351"/>
      <c r="AC9" s="349"/>
      <c r="AD9" s="351"/>
      <c r="AE9" s="351"/>
      <c r="AF9" s="349"/>
      <c r="AG9" s="351"/>
      <c r="AH9" s="480"/>
      <c r="AI9" s="354"/>
      <c r="AJ9" s="356"/>
      <c r="AK9" s="356"/>
      <c r="AL9" s="389"/>
      <c r="AM9" s="391"/>
      <c r="AN9" s="393"/>
      <c r="AP9" s="387">
        <f>IF(K10&gt;M10,2,IF(K10&lt;M10,1,0))</f>
        <v>2</v>
      </c>
      <c r="AQ9" s="387">
        <f>IF(N10&gt;P10,2,IF(N10&lt;P10,1,0))</f>
        <v>2</v>
      </c>
      <c r="AR9" s="387">
        <f>IF(Q10&gt;S10,2,IF(Q10&lt;S10,1,0))</f>
        <v>0</v>
      </c>
      <c r="AS9" s="387">
        <f>IF(T10&gt;V10,2,IF(T10&lt;V10,1,0))</f>
        <v>2</v>
      </c>
      <c r="AT9" s="387">
        <f>IF(W10&gt;Y10,2,IF(W10&lt;Y10,1,0))</f>
        <v>1</v>
      </c>
      <c r="AU9" s="387">
        <f>IF(Z10&gt;AB10,2,IF(Z10&lt;AB10,1,0))</f>
        <v>2</v>
      </c>
      <c r="AV9" s="387">
        <f>IF(AC10&gt;AE10,2,IF(AC10&lt;AE10,1,0))</f>
        <v>1</v>
      </c>
      <c r="AW9" s="387">
        <f>IF(AF10&gt;AH10,2,IF(AF10&lt;AH10,1,0))</f>
        <v>2</v>
      </c>
      <c r="AY9" s="324"/>
      <c r="AZ9" s="322"/>
      <c r="BA9" s="23" t="s">
        <v>14</v>
      </c>
      <c r="BB9" s="38">
        <v>4</v>
      </c>
      <c r="BC9" s="24" t="s">
        <v>54</v>
      </c>
      <c r="BD9" s="26" t="str">
        <f ca="1">LOOKUP(BD8,$B$2:$B$9,$D$2:$D$9)</f>
        <v>Ovčárecká "B"</v>
      </c>
      <c r="BE9" s="27"/>
      <c r="BF9" s="28" t="str">
        <f ca="1">LOOKUP(BF8,$B$2:$B$9,$D$2:$D$9)</f>
        <v>Prok.Velikého "B"</v>
      </c>
      <c r="BG9" s="331"/>
      <c r="BH9" s="333"/>
      <c r="BI9" s="329"/>
      <c r="BK9" s="324"/>
      <c r="BL9" s="322"/>
      <c r="BM9" s="23" t="s">
        <v>14</v>
      </c>
      <c r="BN9" s="38">
        <v>5</v>
      </c>
      <c r="BO9" s="24" t="s">
        <v>54</v>
      </c>
      <c r="BP9" s="26" t="str">
        <f ca="1">LOOKUP(BP8,$B$2:$B$9,$D$2:$D$9)</f>
        <v>Velim "A"</v>
      </c>
      <c r="BQ9" s="27"/>
      <c r="BR9" s="28" t="str">
        <f ca="1">LOOKUP(BR8,$B$2:$B$9,$D$2:$D$9)</f>
        <v>Ovčárecká "A"</v>
      </c>
      <c r="BS9" s="331"/>
      <c r="BT9" s="333"/>
      <c r="BU9" s="329"/>
      <c r="CF9" s="55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7"/>
    </row>
    <row r="10" spans="2:128" ht="20.25" customHeight="1" thickTop="1" x14ac:dyDescent="0.3">
      <c r="G10" s="337">
        <v>3</v>
      </c>
      <c r="H10" s="499" t="s">
        <v>52</v>
      </c>
      <c r="I10" s="379" t="str">
        <f ca="1">LOOKUP(G10,B$2:B$9,D$2:D$9)</f>
        <v>Prok.Velikého "A"</v>
      </c>
      <c r="J10" s="380"/>
      <c r="K10" s="383">
        <f>S6</f>
        <v>14</v>
      </c>
      <c r="L10" s="384" t="s">
        <v>10</v>
      </c>
      <c r="M10" s="385">
        <f>Q6</f>
        <v>5</v>
      </c>
      <c r="N10" s="395">
        <f>S8</f>
        <v>9</v>
      </c>
      <c r="O10" s="384" t="s">
        <v>10</v>
      </c>
      <c r="P10" s="385">
        <f>Q8</f>
        <v>6</v>
      </c>
      <c r="Q10" s="386"/>
      <c r="R10" s="346"/>
      <c r="S10" s="347"/>
      <c r="T10" s="490">
        <v>10</v>
      </c>
      <c r="U10" s="492" t="s">
        <v>10</v>
      </c>
      <c r="V10" s="497">
        <v>3</v>
      </c>
      <c r="W10" s="349">
        <v>7</v>
      </c>
      <c r="X10" s="351" t="s">
        <v>10</v>
      </c>
      <c r="Y10" s="351">
        <v>14</v>
      </c>
      <c r="Z10" s="349">
        <v>8</v>
      </c>
      <c r="AA10" s="351" t="s">
        <v>10</v>
      </c>
      <c r="AB10" s="351">
        <v>4</v>
      </c>
      <c r="AC10" s="349">
        <v>5</v>
      </c>
      <c r="AD10" s="351" t="s">
        <v>10</v>
      </c>
      <c r="AE10" s="351">
        <v>7</v>
      </c>
      <c r="AF10" s="349">
        <v>8</v>
      </c>
      <c r="AG10" s="351" t="s">
        <v>10</v>
      </c>
      <c r="AH10" s="480">
        <v>6</v>
      </c>
      <c r="AI10" s="394">
        <f>K10+N10+Q10+T10+Z10+AF10+W10+AC10</f>
        <v>61</v>
      </c>
      <c r="AJ10" s="396" t="s">
        <v>10</v>
      </c>
      <c r="AK10" s="396">
        <f>M10+P10+S10+V10+AH10+Y10+AB10+AE10</f>
        <v>45</v>
      </c>
      <c r="AL10" s="399">
        <f>IF(AI10=0,0,AI10/AK10)</f>
        <v>1.3555555555555556</v>
      </c>
      <c r="AM10" s="498">
        <f>AP9+AQ9+AR9+AS9+AT9+AU9+AV9+AW9+(AL10/100)</f>
        <v>12.013555555555556</v>
      </c>
      <c r="AN10" s="402">
        <f>IF(AM10=0,"",RANK(AM10,AM$6:AM$21))</f>
        <v>3</v>
      </c>
      <c r="AP10" s="387"/>
      <c r="AQ10" s="387"/>
      <c r="AR10" s="387"/>
      <c r="AS10" s="387"/>
      <c r="AT10" s="387"/>
      <c r="AU10" s="387"/>
      <c r="AV10" s="387"/>
      <c r="AW10" s="387"/>
      <c r="AY10" s="323" t="s">
        <v>57</v>
      </c>
      <c r="AZ10" s="321">
        <f>AZ8+$AZ$33</f>
        <v>0.50416666666666665</v>
      </c>
      <c r="BA10" s="10">
        <v>33</v>
      </c>
      <c r="BB10" s="32" t="s">
        <v>8</v>
      </c>
      <c r="BC10" s="11" t="s">
        <v>9</v>
      </c>
      <c r="BD10" s="13">
        <v>1</v>
      </c>
      <c r="BE10" s="14" t="s">
        <v>10</v>
      </c>
      <c r="BF10" s="15">
        <v>6</v>
      </c>
      <c r="BG10" s="16"/>
      <c r="BH10" s="17" t="s">
        <v>10</v>
      </c>
      <c r="BI10" s="18"/>
      <c r="BK10" s="323" t="s">
        <v>57</v>
      </c>
      <c r="BL10" s="321">
        <f>AZ10</f>
        <v>0.50416666666666665</v>
      </c>
      <c r="BM10" s="10">
        <v>34</v>
      </c>
      <c r="BN10" s="32" t="s">
        <v>8</v>
      </c>
      <c r="BO10" s="11" t="s">
        <v>9</v>
      </c>
      <c r="BP10" s="13">
        <v>2</v>
      </c>
      <c r="BQ10" s="14" t="s">
        <v>10</v>
      </c>
      <c r="BR10" s="15">
        <v>5</v>
      </c>
      <c r="BS10" s="16"/>
      <c r="BT10" s="17" t="s">
        <v>10</v>
      </c>
      <c r="BU10" s="18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9"/>
    </row>
    <row r="11" spans="2:128" ht="20.25" customHeight="1" thickBot="1" x14ac:dyDescent="0.35">
      <c r="G11" s="337"/>
      <c r="H11" s="488"/>
      <c r="I11" s="381"/>
      <c r="J11" s="382"/>
      <c r="K11" s="383"/>
      <c r="L11" s="384"/>
      <c r="M11" s="385"/>
      <c r="N11" s="395"/>
      <c r="O11" s="384"/>
      <c r="P11" s="385"/>
      <c r="Q11" s="386"/>
      <c r="R11" s="346"/>
      <c r="S11" s="347"/>
      <c r="T11" s="490"/>
      <c r="U11" s="492"/>
      <c r="V11" s="497"/>
      <c r="W11" s="349"/>
      <c r="X11" s="351"/>
      <c r="Y11" s="351"/>
      <c r="Z11" s="349"/>
      <c r="AA11" s="351"/>
      <c r="AB11" s="351"/>
      <c r="AC11" s="349"/>
      <c r="AD11" s="351"/>
      <c r="AE11" s="351"/>
      <c r="AF11" s="349"/>
      <c r="AG11" s="351"/>
      <c r="AH11" s="480"/>
      <c r="AI11" s="354"/>
      <c r="AJ11" s="356"/>
      <c r="AK11" s="356"/>
      <c r="AL11" s="389"/>
      <c r="AM11" s="391"/>
      <c r="AN11" s="393"/>
      <c r="AP11" s="387">
        <f>IF(K12&gt;M12,2,IF(K12&lt;M12,1,0))</f>
        <v>2</v>
      </c>
      <c r="AQ11" s="387">
        <f>IF(N12&gt;P12,2,IF(N12&lt;P12,1,0))</f>
        <v>1</v>
      </c>
      <c r="AR11" s="387">
        <f>IF(Q12&gt;S12,2,IF(Q12&lt;S12,1,0))</f>
        <v>1</v>
      </c>
      <c r="AS11" s="387">
        <f>IF(T12&gt;V12,2,IF(T12&lt;V12,1,0))</f>
        <v>0</v>
      </c>
      <c r="AT11" s="387">
        <f>IF(W12&gt;Y12,2,IF(W12&lt;Y12,1,0))</f>
        <v>1</v>
      </c>
      <c r="AU11" s="387">
        <f>IF(Z12&gt;AB12,2,IF(Z12&lt;AB12,1,0))</f>
        <v>2</v>
      </c>
      <c r="AV11" s="387">
        <f>IF(AC12&gt;AE12,2,IF(AC12&lt;AE12,1,0))</f>
        <v>1</v>
      </c>
      <c r="AW11" s="387">
        <f>IF(AF12&gt;AH12,2,IF(AF12&lt;AH12,1,0))</f>
        <v>1</v>
      </c>
      <c r="AY11" s="324"/>
      <c r="AZ11" s="322"/>
      <c r="BA11" s="23" t="s">
        <v>14</v>
      </c>
      <c r="BB11" s="38">
        <v>4</v>
      </c>
      <c r="BC11" s="24" t="s">
        <v>54</v>
      </c>
      <c r="BD11" s="26" t="str">
        <f ca="1">LOOKUP(BD10,$B$2:$B$9,$D$2:$D$9)</f>
        <v>Ovčárecká "B"</v>
      </c>
      <c r="BE11" s="27"/>
      <c r="BF11" s="28" t="str">
        <f ca="1">LOOKUP(BF10,$B$2:$B$9,$D$2:$D$9)</f>
        <v>Ovčárecká "A"</v>
      </c>
      <c r="BG11" s="29"/>
      <c r="BH11" s="30"/>
      <c r="BI11" s="31"/>
      <c r="BK11" s="324"/>
      <c r="BL11" s="322"/>
      <c r="BM11" s="23" t="s">
        <v>14</v>
      </c>
      <c r="BN11" s="38">
        <v>5</v>
      </c>
      <c r="BO11" s="24" t="s">
        <v>54</v>
      </c>
      <c r="BP11" s="26" t="str">
        <f ca="1">LOOKUP(BP10,$B$2:$B$9,$D$2:$D$9)</f>
        <v>Velim "A"</v>
      </c>
      <c r="BQ11" s="27"/>
      <c r="BR11" s="28" t="str">
        <f ca="1">LOOKUP(BR10,$B$2:$B$9,$D$2:$D$9)</f>
        <v>Lipanská "A"</v>
      </c>
      <c r="BS11" s="29"/>
      <c r="BT11" s="30"/>
      <c r="BU11" s="31"/>
      <c r="BW11" s="6" t="str">
        <f>AY4</f>
        <v>16. KOLO</v>
      </c>
      <c r="BX11" s="6">
        <f>AZ4</f>
        <v>0.47916666666666674</v>
      </c>
      <c r="BY11" s="6">
        <f>BA4</f>
        <v>27</v>
      </c>
      <c r="BZ11" s="6" t="str">
        <f t="shared" ref="BZ11:CD12" si="2">BB4</f>
        <v>HŘIŠTĚ</v>
      </c>
      <c r="CA11" s="6" t="str">
        <f t="shared" si="2"/>
        <v>skupina</v>
      </c>
      <c r="CB11" s="6">
        <f t="shared" si="2"/>
        <v>3</v>
      </c>
      <c r="CC11" s="6" t="str">
        <f t="shared" si="2"/>
        <v>:</v>
      </c>
      <c r="CD11" s="6">
        <f t="shared" si="2"/>
        <v>6</v>
      </c>
      <c r="CF11" s="19"/>
      <c r="CG11" s="325" t="str">
        <f>BW11</f>
        <v>16. KOLO</v>
      </c>
      <c r="CH11" s="325"/>
      <c r="CI11" s="325"/>
      <c r="CJ11" s="325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326">
        <f>BY11</f>
        <v>27</v>
      </c>
      <c r="CV11" s="326"/>
      <c r="CW11" s="327" t="s">
        <v>11</v>
      </c>
      <c r="CX11" s="327"/>
      <c r="CY11" s="327"/>
      <c r="CZ11" s="327"/>
      <c r="DA11" s="315" t="s">
        <v>12</v>
      </c>
      <c r="DB11" s="316">
        <f>BX11</f>
        <v>0.47916666666666674</v>
      </c>
      <c r="DC11" s="316"/>
      <c r="DD11" s="317" t="s">
        <v>9</v>
      </c>
      <c r="DE11" s="317"/>
      <c r="DF11" s="318" t="str">
        <f>CA12</f>
        <v>F</v>
      </c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1"/>
      <c r="DS11" s="319" t="s">
        <v>13</v>
      </c>
      <c r="DT11" s="319"/>
      <c r="DU11" s="319"/>
      <c r="DV11" s="320">
        <f>BZ12</f>
        <v>1</v>
      </c>
      <c r="DW11" s="320"/>
      <c r="DX11" s="22"/>
    </row>
    <row r="12" spans="2:128" ht="20.25" customHeight="1" thickTop="1" thickBot="1" x14ac:dyDescent="0.35">
      <c r="G12" s="337">
        <v>4</v>
      </c>
      <c r="H12" s="499" t="s">
        <v>53</v>
      </c>
      <c r="I12" s="379" t="str">
        <f ca="1">LOOKUP(G12,B$2:B$9,D$2:D$9)</f>
        <v>Mnichovická "B"</v>
      </c>
      <c r="J12" s="380"/>
      <c r="K12" s="383">
        <f>V6</f>
        <v>5</v>
      </c>
      <c r="L12" s="384" t="s">
        <v>10</v>
      </c>
      <c r="M12" s="385">
        <f>T6</f>
        <v>4</v>
      </c>
      <c r="N12" s="395">
        <f>V8</f>
        <v>7</v>
      </c>
      <c r="O12" s="384" t="s">
        <v>10</v>
      </c>
      <c r="P12" s="385">
        <f>T8</f>
        <v>12</v>
      </c>
      <c r="Q12" s="490">
        <f>V10</f>
        <v>3</v>
      </c>
      <c r="R12" s="492" t="s">
        <v>10</v>
      </c>
      <c r="S12" s="497">
        <f>T10</f>
        <v>10</v>
      </c>
      <c r="T12" s="386"/>
      <c r="U12" s="346"/>
      <c r="V12" s="347"/>
      <c r="W12" s="505">
        <v>5</v>
      </c>
      <c r="X12" s="501" t="s">
        <v>10</v>
      </c>
      <c r="Y12" s="503">
        <v>22</v>
      </c>
      <c r="Z12" s="505">
        <v>8</v>
      </c>
      <c r="AA12" s="501" t="s">
        <v>10</v>
      </c>
      <c r="AB12" s="503">
        <v>5</v>
      </c>
      <c r="AC12" s="505">
        <v>5</v>
      </c>
      <c r="AD12" s="501" t="s">
        <v>10</v>
      </c>
      <c r="AE12" s="503">
        <v>10</v>
      </c>
      <c r="AF12" s="505">
        <v>8</v>
      </c>
      <c r="AG12" s="501" t="s">
        <v>10</v>
      </c>
      <c r="AH12" s="507">
        <v>12</v>
      </c>
      <c r="AI12" s="394">
        <f>K12+N12+Q12+T12+Z12+AF12+W12+AC12</f>
        <v>41</v>
      </c>
      <c r="AJ12" s="396" t="s">
        <v>10</v>
      </c>
      <c r="AK12" s="396">
        <f>M12+P12+S12+V12+AH12+Y12+AB12+AE12</f>
        <v>75</v>
      </c>
      <c r="AL12" s="399">
        <f>IF(AI12=0,0,AI12/AK12)</f>
        <v>0.54666666666666663</v>
      </c>
      <c r="AM12" s="498">
        <f>AP11+AQ11+AR11+AS11+AT11+AU11+AV11+AW11+(AL12/100)</f>
        <v>9.005466666666667</v>
      </c>
      <c r="AN12" s="402">
        <f>IF(AM12=0,"",RANK(AM12,AM$6:AM$21))</f>
        <v>7</v>
      </c>
      <c r="AP12" s="387"/>
      <c r="AQ12" s="387"/>
      <c r="AR12" s="387"/>
      <c r="AS12" s="387"/>
      <c r="AT12" s="387"/>
      <c r="AU12" s="387"/>
      <c r="AV12" s="387"/>
      <c r="AW12" s="387"/>
      <c r="AY12" s="352" t="s">
        <v>59</v>
      </c>
      <c r="AZ12" s="321">
        <f>AZ10+$AZ$33</f>
        <v>0.51249999999999996</v>
      </c>
      <c r="BA12" s="10">
        <f>BA10+4</f>
        <v>37</v>
      </c>
      <c r="BB12" s="32" t="s">
        <v>8</v>
      </c>
      <c r="BC12" s="11" t="s">
        <v>9</v>
      </c>
      <c r="BD12" s="13">
        <v>1</v>
      </c>
      <c r="BE12" s="14" t="s">
        <v>10</v>
      </c>
      <c r="BF12" s="15">
        <v>5</v>
      </c>
      <c r="BG12" s="330"/>
      <c r="BH12" s="332" t="s">
        <v>10</v>
      </c>
      <c r="BI12" s="328"/>
      <c r="BK12" s="352" t="s">
        <v>59</v>
      </c>
      <c r="BL12" s="321">
        <f>BL10+$AZ$33</f>
        <v>0.51249999999999996</v>
      </c>
      <c r="BM12" s="10">
        <f>BM10+4</f>
        <v>38</v>
      </c>
      <c r="BN12" s="32" t="s">
        <v>8</v>
      </c>
      <c r="BO12" s="11" t="s">
        <v>9</v>
      </c>
      <c r="BP12" s="13">
        <v>2</v>
      </c>
      <c r="BQ12" s="14" t="s">
        <v>10</v>
      </c>
      <c r="BR12" s="15">
        <v>8</v>
      </c>
      <c r="BS12" s="330"/>
      <c r="BT12" s="332" t="s">
        <v>10</v>
      </c>
      <c r="BU12" s="328"/>
      <c r="BZ12" s="6">
        <f t="shared" si="2"/>
        <v>1</v>
      </c>
      <c r="CA12" s="6" t="str">
        <f t="shared" si="2"/>
        <v>F</v>
      </c>
      <c r="CB12" s="6" t="str">
        <f t="shared" ca="1" si="2"/>
        <v>Prok.Velikého "A"</v>
      </c>
      <c r="CC12" s="6">
        <f t="shared" si="2"/>
        <v>0</v>
      </c>
      <c r="CD12" s="6" t="str">
        <f t="shared" ca="1" si="2"/>
        <v>Ovčárecká "A"</v>
      </c>
      <c r="CF12" s="19"/>
      <c r="CG12" s="325"/>
      <c r="CH12" s="325"/>
      <c r="CI12" s="325"/>
      <c r="CJ12" s="325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326"/>
      <c r="CV12" s="326"/>
      <c r="CW12" s="327"/>
      <c r="CX12" s="327"/>
      <c r="CY12" s="327"/>
      <c r="CZ12" s="327"/>
      <c r="DA12" s="315"/>
      <c r="DB12" s="316"/>
      <c r="DC12" s="316"/>
      <c r="DD12" s="317"/>
      <c r="DE12" s="317"/>
      <c r="DF12" s="318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1"/>
      <c r="DS12" s="319"/>
      <c r="DT12" s="319"/>
      <c r="DU12" s="319"/>
      <c r="DV12" s="320"/>
      <c r="DW12" s="320"/>
      <c r="DX12" s="22"/>
    </row>
    <row r="13" spans="2:128" ht="20.25" customHeight="1" thickTop="1" thickBot="1" x14ac:dyDescent="0.35">
      <c r="G13" s="337"/>
      <c r="H13" s="488"/>
      <c r="I13" s="381"/>
      <c r="J13" s="382"/>
      <c r="K13" s="383"/>
      <c r="L13" s="384"/>
      <c r="M13" s="385"/>
      <c r="N13" s="395"/>
      <c r="O13" s="384"/>
      <c r="P13" s="385"/>
      <c r="Q13" s="490"/>
      <c r="R13" s="492"/>
      <c r="S13" s="497"/>
      <c r="T13" s="386"/>
      <c r="U13" s="346"/>
      <c r="V13" s="347"/>
      <c r="W13" s="506"/>
      <c r="X13" s="502"/>
      <c r="Y13" s="504"/>
      <c r="Z13" s="506"/>
      <c r="AA13" s="502"/>
      <c r="AB13" s="504"/>
      <c r="AC13" s="506"/>
      <c r="AD13" s="502"/>
      <c r="AE13" s="504"/>
      <c r="AF13" s="506"/>
      <c r="AG13" s="502"/>
      <c r="AH13" s="508"/>
      <c r="AI13" s="354"/>
      <c r="AJ13" s="356"/>
      <c r="AK13" s="356"/>
      <c r="AL13" s="389"/>
      <c r="AM13" s="391"/>
      <c r="AN13" s="393"/>
      <c r="AP13" s="387">
        <f>IF(K14&gt;M14,2,IF(K14&lt;M14,1,0))</f>
        <v>2</v>
      </c>
      <c r="AQ13" s="387">
        <f>IF(N14&gt;P14,2,IF(N14&lt;P14,1,0))</f>
        <v>2</v>
      </c>
      <c r="AR13" s="387">
        <f>IF(Q14&gt;S14,2,IF(Q14&lt;S14,1,0))</f>
        <v>2</v>
      </c>
      <c r="AS13" s="387">
        <f>IF(T14&gt;V14,2,IF(T14&lt;V14,1,0))</f>
        <v>2</v>
      </c>
      <c r="AT13" s="387">
        <f>IF(W14&gt;Y14,2,IF(W14&lt;Y14,1,0))</f>
        <v>0</v>
      </c>
      <c r="AU13" s="387">
        <f>IF(Z14&gt;AB14,2,IF(Z14&lt;AB14,1,0))</f>
        <v>2</v>
      </c>
      <c r="AV13" s="387">
        <f>IF(AC14&gt;AE14,2,IF(AC14&lt;AE14,1,0))</f>
        <v>2</v>
      </c>
      <c r="AW13" s="387">
        <f>IF(AF14&gt;AH14,2,IF(AF14&lt;AH14,1,0))</f>
        <v>2</v>
      </c>
      <c r="AY13" s="352"/>
      <c r="AZ13" s="322"/>
      <c r="BA13" s="23" t="s">
        <v>14</v>
      </c>
      <c r="BB13" s="38">
        <f>BB11</f>
        <v>4</v>
      </c>
      <c r="BC13" s="24" t="s">
        <v>54</v>
      </c>
      <c r="BD13" s="26" t="str">
        <f ca="1">LOOKUP(BD12,$B$2:$B$9,$D$2:$D$9)</f>
        <v>Ovčárecká "B"</v>
      </c>
      <c r="BE13" s="27"/>
      <c r="BF13" s="28" t="str">
        <f ca="1">LOOKUP(BF12,$B$2:$B$9,$D$2:$D$9)</f>
        <v>Lipanská "A"</v>
      </c>
      <c r="BG13" s="331"/>
      <c r="BH13" s="333"/>
      <c r="BI13" s="329"/>
      <c r="BK13" s="352"/>
      <c r="BL13" s="322"/>
      <c r="BM13" s="23" t="s">
        <v>14</v>
      </c>
      <c r="BN13" s="38">
        <f>BN11</f>
        <v>5</v>
      </c>
      <c r="BO13" s="24" t="s">
        <v>54</v>
      </c>
      <c r="BP13" s="26" t="str">
        <f ca="1">LOOKUP(BP12,$B$2:$B$9,$D$2:$D$9)</f>
        <v>Velim "A"</v>
      </c>
      <c r="BQ13" s="27"/>
      <c r="BR13" s="28" t="str">
        <f ca="1">LOOKUP(BR12,$B$2:$B$9,$D$2:$D$9)</f>
        <v>Mnichovická "A"</v>
      </c>
      <c r="BS13" s="331"/>
      <c r="BT13" s="333"/>
      <c r="BU13" s="329"/>
      <c r="CF13" s="19"/>
      <c r="CG13" s="33"/>
      <c r="CH13" s="33"/>
      <c r="CI13" s="33"/>
      <c r="CJ13" s="33"/>
      <c r="CK13" s="334" t="s">
        <v>16</v>
      </c>
      <c r="CL13" s="334"/>
      <c r="CM13" s="34">
        <f>CB11</f>
        <v>3</v>
      </c>
      <c r="CN13" s="35" t="s">
        <v>17</v>
      </c>
      <c r="CO13" s="335" t="str">
        <f ca="1">LOOKUP(CM13,$B$2:$B$9,$D$2:$D$9)</f>
        <v>Prok.Velikého "A"</v>
      </c>
      <c r="CP13" s="335"/>
      <c r="CQ13" s="335"/>
      <c r="CR13" s="335"/>
      <c r="CS13" s="335"/>
      <c r="CT13" s="335"/>
      <c r="CU13" s="335"/>
      <c r="CV13" s="335"/>
      <c r="CW13" s="335"/>
      <c r="CX13" s="335"/>
      <c r="CY13" s="363"/>
      <c r="CZ13" s="363"/>
      <c r="DA13" s="36"/>
      <c r="DB13" s="36"/>
      <c r="DC13" s="36"/>
      <c r="DD13" s="36"/>
      <c r="DE13" s="36"/>
      <c r="DF13" s="33"/>
      <c r="DG13" s="334" t="s">
        <v>16</v>
      </c>
      <c r="DH13" s="334"/>
      <c r="DI13" s="34">
        <f>CD11</f>
        <v>6</v>
      </c>
      <c r="DJ13" s="35" t="s">
        <v>17</v>
      </c>
      <c r="DK13" s="335" t="str">
        <f ca="1">LOOKUP(DI13,$B$2:$B$9,$D$2:$D$9)</f>
        <v>Ovčárecká "A"</v>
      </c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22"/>
    </row>
    <row r="14" spans="2:128" ht="20.25" customHeight="1" thickTop="1" thickBot="1" x14ac:dyDescent="0.35">
      <c r="G14" s="337">
        <v>5</v>
      </c>
      <c r="H14" s="499" t="s">
        <v>67</v>
      </c>
      <c r="I14" s="379" t="str">
        <f ca="1">LOOKUP(G14,B$2:B$9,D$2:D$9)</f>
        <v>Lipanská "A"</v>
      </c>
      <c r="J14" s="380"/>
      <c r="K14" s="383">
        <f>Y6</f>
        <v>18</v>
      </c>
      <c r="L14" s="384" t="s">
        <v>10</v>
      </c>
      <c r="M14" s="385">
        <f>W6</f>
        <v>7</v>
      </c>
      <c r="N14" s="395">
        <f>Y8</f>
        <v>10</v>
      </c>
      <c r="O14" s="384" t="s">
        <v>10</v>
      </c>
      <c r="P14" s="385">
        <f>W8</f>
        <v>8</v>
      </c>
      <c r="Q14" s="395">
        <f>Y10</f>
        <v>14</v>
      </c>
      <c r="R14" s="384" t="s">
        <v>10</v>
      </c>
      <c r="S14" s="385">
        <f>W10</f>
        <v>7</v>
      </c>
      <c r="T14" s="395">
        <f>Y12</f>
        <v>22</v>
      </c>
      <c r="U14" s="384" t="s">
        <v>10</v>
      </c>
      <c r="V14" s="385">
        <f>W12</f>
        <v>5</v>
      </c>
      <c r="W14" s="511"/>
      <c r="X14" s="512"/>
      <c r="Y14" s="512"/>
      <c r="Z14" s="490">
        <v>12</v>
      </c>
      <c r="AA14" s="492" t="s">
        <v>10</v>
      </c>
      <c r="AB14" s="492">
        <v>8</v>
      </c>
      <c r="AC14" s="349">
        <v>11</v>
      </c>
      <c r="AD14" s="351" t="s">
        <v>10</v>
      </c>
      <c r="AE14" s="351">
        <v>7</v>
      </c>
      <c r="AF14" s="349">
        <v>11</v>
      </c>
      <c r="AG14" s="351" t="s">
        <v>10</v>
      </c>
      <c r="AH14" s="480">
        <v>4</v>
      </c>
      <c r="AI14" s="394">
        <f>K14+N14+Q14+T14+Z14+AF14+W14+AC14</f>
        <v>98</v>
      </c>
      <c r="AJ14" s="396" t="s">
        <v>10</v>
      </c>
      <c r="AK14" s="396">
        <f>M14+P14+S14+V14+AH14+Y14+AB14+AE14</f>
        <v>46</v>
      </c>
      <c r="AL14" s="399">
        <f>IF(AI14=0,0,AI14/AK14)</f>
        <v>2.1304347826086958</v>
      </c>
      <c r="AM14" s="498">
        <f>AP13+AQ13+AR13+AS13+AT13+AU13+AV13+AW13+(AL14/100)</f>
        <v>14.021304347826087</v>
      </c>
      <c r="AN14" s="402">
        <f>IF(AM14=0,"",RANK(AM14,AM$6:AM$21))</f>
        <v>1</v>
      </c>
      <c r="AP14" s="387"/>
      <c r="AQ14" s="387"/>
      <c r="AR14" s="387"/>
      <c r="AS14" s="387"/>
      <c r="AT14" s="387"/>
      <c r="AU14" s="387"/>
      <c r="AV14" s="387"/>
      <c r="AW14" s="387"/>
      <c r="AY14" s="352" t="s">
        <v>60</v>
      </c>
      <c r="AZ14" s="321">
        <f>AZ12+$AZ$33</f>
        <v>0.52083333333333326</v>
      </c>
      <c r="BA14" s="10">
        <f>BA12+4</f>
        <v>41</v>
      </c>
      <c r="BB14" s="32" t="s">
        <v>8</v>
      </c>
      <c r="BC14" s="11" t="s">
        <v>9</v>
      </c>
      <c r="BD14" s="13">
        <v>1</v>
      </c>
      <c r="BE14" s="14" t="s">
        <v>10</v>
      </c>
      <c r="BF14" s="15">
        <v>4</v>
      </c>
      <c r="BG14" s="330"/>
      <c r="BH14" s="332" t="s">
        <v>10</v>
      </c>
      <c r="BI14" s="328"/>
      <c r="BK14" s="352" t="s">
        <v>60</v>
      </c>
      <c r="BL14" s="321">
        <f>BL12+$AZ$33</f>
        <v>0.52083333333333326</v>
      </c>
      <c r="BM14" s="10">
        <f>BM12+4</f>
        <v>42</v>
      </c>
      <c r="BN14" s="32" t="s">
        <v>8</v>
      </c>
      <c r="BO14" s="11" t="s">
        <v>9</v>
      </c>
      <c r="BP14" s="13">
        <v>2</v>
      </c>
      <c r="BQ14" s="14" t="s">
        <v>10</v>
      </c>
      <c r="BR14" s="15">
        <v>3</v>
      </c>
      <c r="BS14" s="330"/>
      <c r="BT14" s="332" t="s">
        <v>10</v>
      </c>
      <c r="BU14" s="328"/>
      <c r="CF14" s="19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9"/>
      <c r="DS14" s="39"/>
      <c r="DT14" s="39"/>
      <c r="DU14" s="39"/>
      <c r="DV14" s="39"/>
      <c r="DW14" s="39"/>
      <c r="DX14" s="22"/>
    </row>
    <row r="15" spans="2:128" ht="20.25" customHeight="1" thickTop="1" thickBot="1" x14ac:dyDescent="0.35">
      <c r="G15" s="337"/>
      <c r="H15" s="488"/>
      <c r="I15" s="381"/>
      <c r="J15" s="382"/>
      <c r="K15" s="383"/>
      <c r="L15" s="384"/>
      <c r="M15" s="385"/>
      <c r="N15" s="395"/>
      <c r="O15" s="384"/>
      <c r="P15" s="385"/>
      <c r="Q15" s="395"/>
      <c r="R15" s="384"/>
      <c r="S15" s="385"/>
      <c r="T15" s="395"/>
      <c r="U15" s="384"/>
      <c r="V15" s="385"/>
      <c r="W15" s="513"/>
      <c r="X15" s="514"/>
      <c r="Y15" s="514"/>
      <c r="Z15" s="490"/>
      <c r="AA15" s="492"/>
      <c r="AB15" s="492"/>
      <c r="AC15" s="349"/>
      <c r="AD15" s="351"/>
      <c r="AE15" s="351"/>
      <c r="AF15" s="349"/>
      <c r="AG15" s="351"/>
      <c r="AH15" s="480"/>
      <c r="AI15" s="354"/>
      <c r="AJ15" s="356"/>
      <c r="AK15" s="356"/>
      <c r="AL15" s="389"/>
      <c r="AM15" s="391"/>
      <c r="AN15" s="393"/>
      <c r="AP15" s="387">
        <f>IF(K16&gt;M16,2,IF(K16&lt;M16,1,0))</f>
        <v>2</v>
      </c>
      <c r="AQ15" s="387">
        <f>IF(N16&gt;P16,2,IF(N16&lt;P16,1,0))</f>
        <v>1</v>
      </c>
      <c r="AR15" s="387">
        <f>IF(Q16&gt;S16,2,IF(Q16&lt;S16,1,0))</f>
        <v>1</v>
      </c>
      <c r="AS15" s="387">
        <f>IF(T16&gt;V16,2,IF(T16&lt;V16,1,0))</f>
        <v>1</v>
      </c>
      <c r="AT15" s="387">
        <f>IF(W16&gt;Y16,2,IF(W16&lt;Y16,1,0))</f>
        <v>1</v>
      </c>
      <c r="AU15" s="387">
        <f>IF(Z16&gt;AB16,2,IF(Z16&lt;AB16,1,0))</f>
        <v>0</v>
      </c>
      <c r="AV15" s="387">
        <f>IF(AC16&gt;AE16,2,IF(AC16&lt;AE16,1,0))</f>
        <v>2</v>
      </c>
      <c r="AW15" s="387">
        <f>IF(AF16&gt;AH16,2,IF(AF16&lt;AH16,1,0))</f>
        <v>1</v>
      </c>
      <c r="AY15" s="352"/>
      <c r="AZ15" s="322"/>
      <c r="BA15" s="23" t="s">
        <v>14</v>
      </c>
      <c r="BB15" s="38">
        <f>BB13</f>
        <v>4</v>
      </c>
      <c r="BC15" s="24" t="s">
        <v>54</v>
      </c>
      <c r="BD15" s="26" t="str">
        <f ca="1">LOOKUP(BD14,$B$2:$B$9,$D$2:$D$9)</f>
        <v>Ovčárecká "B"</v>
      </c>
      <c r="BE15" s="27"/>
      <c r="BF15" s="28" t="str">
        <f ca="1">LOOKUP(BF14,$B$2:$B$9,$D$2:$D$9)</f>
        <v>Mnichovická "B"</v>
      </c>
      <c r="BG15" s="331"/>
      <c r="BH15" s="333"/>
      <c r="BI15" s="329"/>
      <c r="BK15" s="352"/>
      <c r="BL15" s="322"/>
      <c r="BM15" s="23" t="s">
        <v>14</v>
      </c>
      <c r="BN15" s="38">
        <f>BN13</f>
        <v>5</v>
      </c>
      <c r="BO15" s="24" t="s">
        <v>54</v>
      </c>
      <c r="BP15" s="26" t="str">
        <f ca="1">LOOKUP(BP14,$B$2:$B$9,$D$2:$D$9)</f>
        <v>Velim "A"</v>
      </c>
      <c r="BQ15" s="27"/>
      <c r="BR15" s="28" t="str">
        <f ca="1">LOOKUP(BR14,$B$2:$B$9,$D$2:$D$9)</f>
        <v>Prok.Velikého "A"</v>
      </c>
      <c r="BS15" s="331"/>
      <c r="BT15" s="333"/>
      <c r="BU15" s="329"/>
      <c r="CF15" s="19"/>
      <c r="CG15" s="41" t="s">
        <v>21</v>
      </c>
      <c r="CH15" s="42">
        <f>CM13</f>
        <v>3</v>
      </c>
      <c r="CI15" s="43" t="s">
        <v>10</v>
      </c>
      <c r="CJ15" s="44">
        <v>1</v>
      </c>
      <c r="CK15" s="44">
        <v>2</v>
      </c>
      <c r="CL15" s="44">
        <v>3</v>
      </c>
      <c r="CM15" s="44">
        <v>4</v>
      </c>
      <c r="CN15" s="44">
        <v>5</v>
      </c>
      <c r="CO15" s="44">
        <v>6</v>
      </c>
      <c r="CP15" s="44">
        <v>7</v>
      </c>
      <c r="CQ15" s="44">
        <v>8</v>
      </c>
      <c r="CR15" s="44">
        <v>9</v>
      </c>
      <c r="CS15" s="44">
        <v>10</v>
      </c>
      <c r="CT15" s="44">
        <v>11</v>
      </c>
      <c r="CU15" s="44">
        <v>12</v>
      </c>
      <c r="CV15" s="44">
        <v>13</v>
      </c>
      <c r="CW15" s="44">
        <v>14</v>
      </c>
      <c r="CX15" s="44">
        <v>15</v>
      </c>
      <c r="CY15" s="44">
        <v>16</v>
      </c>
      <c r="CZ15" s="44">
        <v>17</v>
      </c>
      <c r="DA15" s="44">
        <v>18</v>
      </c>
      <c r="DB15" s="44">
        <v>19</v>
      </c>
      <c r="DC15" s="44">
        <v>20</v>
      </c>
      <c r="DD15" s="44">
        <v>21</v>
      </c>
      <c r="DE15" s="44">
        <v>22</v>
      </c>
      <c r="DF15" s="44">
        <v>23</v>
      </c>
      <c r="DG15" s="44">
        <v>24</v>
      </c>
      <c r="DH15" s="44">
        <v>25</v>
      </c>
      <c r="DI15" s="44">
        <v>26</v>
      </c>
      <c r="DJ15" s="44">
        <v>27</v>
      </c>
      <c r="DK15" s="44">
        <v>28</v>
      </c>
      <c r="DL15" s="44">
        <v>29</v>
      </c>
      <c r="DM15" s="44">
        <v>30</v>
      </c>
      <c r="DN15" s="44">
        <v>31</v>
      </c>
      <c r="DO15" s="44">
        <v>32</v>
      </c>
      <c r="DP15" s="44">
        <v>33</v>
      </c>
      <c r="DQ15" s="44">
        <v>34</v>
      </c>
      <c r="DR15" s="45">
        <v>35</v>
      </c>
      <c r="DS15" s="45">
        <v>36</v>
      </c>
      <c r="DT15" s="45">
        <v>37</v>
      </c>
      <c r="DU15" s="45">
        <v>38</v>
      </c>
      <c r="DV15" s="45">
        <v>39</v>
      </c>
      <c r="DW15" s="45">
        <v>40</v>
      </c>
      <c r="DX15" s="22"/>
    </row>
    <row r="16" spans="2:128" ht="20.25" customHeight="1" thickTop="1" thickBot="1" x14ac:dyDescent="0.35">
      <c r="G16" s="509">
        <v>6</v>
      </c>
      <c r="H16" s="499" t="s">
        <v>68</v>
      </c>
      <c r="I16" s="379" t="str">
        <f ca="1">LOOKUP(G16,B$2:B$9,D$2:D$9)</f>
        <v>Ovčárecká "A"</v>
      </c>
      <c r="J16" s="380"/>
      <c r="K16" s="395">
        <f>AB6</f>
        <v>12</v>
      </c>
      <c r="L16" s="384" t="s">
        <v>10</v>
      </c>
      <c r="M16" s="385">
        <f>Z6</f>
        <v>4</v>
      </c>
      <c r="N16" s="395">
        <f>AB8</f>
        <v>8</v>
      </c>
      <c r="O16" s="384" t="s">
        <v>10</v>
      </c>
      <c r="P16" s="385">
        <f>Z8</f>
        <v>10</v>
      </c>
      <c r="Q16" s="395">
        <f>AB10</f>
        <v>4</v>
      </c>
      <c r="R16" s="384" t="s">
        <v>10</v>
      </c>
      <c r="S16" s="385">
        <f>Z10</f>
        <v>8</v>
      </c>
      <c r="T16" s="395">
        <f>AB12</f>
        <v>5</v>
      </c>
      <c r="U16" s="384" t="s">
        <v>10</v>
      </c>
      <c r="V16" s="385">
        <f>Z12</f>
        <v>8</v>
      </c>
      <c r="W16" s="490">
        <f>AB14</f>
        <v>8</v>
      </c>
      <c r="X16" s="492" t="s">
        <v>10</v>
      </c>
      <c r="Y16" s="497">
        <f>Z14</f>
        <v>12</v>
      </c>
      <c r="Z16" s="511"/>
      <c r="AA16" s="512"/>
      <c r="AB16" s="512"/>
      <c r="AC16" s="349">
        <v>10</v>
      </c>
      <c r="AD16" s="351" t="s">
        <v>10</v>
      </c>
      <c r="AE16" s="351">
        <v>5</v>
      </c>
      <c r="AF16" s="349">
        <v>5</v>
      </c>
      <c r="AG16" s="351" t="s">
        <v>10</v>
      </c>
      <c r="AH16" s="480">
        <v>7</v>
      </c>
      <c r="AI16" s="394">
        <f>K16+N16+Q16+T16+Z16+AF16+W16+AC16</f>
        <v>52</v>
      </c>
      <c r="AJ16" s="396" t="s">
        <v>10</v>
      </c>
      <c r="AK16" s="396">
        <f>M16+P16+S16+V16+AH16+Y16+AB16+AE16</f>
        <v>54</v>
      </c>
      <c r="AL16" s="399">
        <f>IF(AI16=0,0,AI16/AK16)</f>
        <v>0.96296296296296291</v>
      </c>
      <c r="AM16" s="498">
        <f>AP15+AQ15+AR15+AS15+AT15+AU15+AV15+AW15+(AL16/100)</f>
        <v>9.0096296296296288</v>
      </c>
      <c r="AN16" s="402">
        <f>IF(AM16=0,"",RANK(AM16,AM$6:AM$21))</f>
        <v>6</v>
      </c>
      <c r="AP16" s="387"/>
      <c r="AQ16" s="387"/>
      <c r="AR16" s="387"/>
      <c r="AS16" s="387"/>
      <c r="AT16" s="387"/>
      <c r="AU16" s="387"/>
      <c r="AV16" s="387"/>
      <c r="AW16" s="387"/>
      <c r="AY16" s="352" t="s">
        <v>129</v>
      </c>
      <c r="AZ16" s="321">
        <f>AZ14+$AZ$33</f>
        <v>0.52916666666666656</v>
      </c>
      <c r="BA16" s="10">
        <f>BA14+4</f>
        <v>45</v>
      </c>
      <c r="BB16" s="32" t="s">
        <v>8</v>
      </c>
      <c r="BC16" s="11" t="s">
        <v>9</v>
      </c>
      <c r="BD16" s="13">
        <v>1</v>
      </c>
      <c r="BE16" s="14" t="s">
        <v>10</v>
      </c>
      <c r="BF16" s="15">
        <v>3</v>
      </c>
      <c r="BG16" s="330"/>
      <c r="BH16" s="332" t="s">
        <v>10</v>
      </c>
      <c r="BI16" s="328"/>
      <c r="BK16" s="352" t="s">
        <v>129</v>
      </c>
      <c r="BL16" s="321">
        <f>BL14+$AZ$33</f>
        <v>0.52916666666666656</v>
      </c>
      <c r="BM16" s="10">
        <f>BM14+4</f>
        <v>46</v>
      </c>
      <c r="BN16" s="32" t="s">
        <v>8</v>
      </c>
      <c r="BO16" s="11" t="s">
        <v>9</v>
      </c>
      <c r="BP16" s="13">
        <v>2</v>
      </c>
      <c r="BQ16" s="14" t="s">
        <v>10</v>
      </c>
      <c r="BR16" s="15">
        <v>4</v>
      </c>
      <c r="BS16" s="330"/>
      <c r="BT16" s="332" t="s">
        <v>10</v>
      </c>
      <c r="BU16" s="328"/>
      <c r="CF16" s="19"/>
      <c r="CG16" s="47"/>
      <c r="CH16" s="48"/>
      <c r="CI16" s="49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1"/>
      <c r="DS16" s="51"/>
      <c r="DT16" s="51"/>
      <c r="DU16" s="51"/>
      <c r="DV16" s="51"/>
      <c r="DW16" s="51"/>
      <c r="DX16" s="22"/>
    </row>
    <row r="17" spans="7:128" ht="20.25" customHeight="1" thickTop="1" thickBot="1" x14ac:dyDescent="0.35">
      <c r="G17" s="510"/>
      <c r="H17" s="488"/>
      <c r="I17" s="381"/>
      <c r="J17" s="382"/>
      <c r="K17" s="395"/>
      <c r="L17" s="384"/>
      <c r="M17" s="385"/>
      <c r="N17" s="395"/>
      <c r="O17" s="384"/>
      <c r="P17" s="385"/>
      <c r="Q17" s="395"/>
      <c r="R17" s="384"/>
      <c r="S17" s="385"/>
      <c r="T17" s="395"/>
      <c r="U17" s="384"/>
      <c r="V17" s="385"/>
      <c r="W17" s="490"/>
      <c r="X17" s="492"/>
      <c r="Y17" s="497"/>
      <c r="Z17" s="513"/>
      <c r="AA17" s="514"/>
      <c r="AB17" s="514"/>
      <c r="AC17" s="349"/>
      <c r="AD17" s="351"/>
      <c r="AE17" s="351"/>
      <c r="AF17" s="349"/>
      <c r="AG17" s="351"/>
      <c r="AH17" s="480"/>
      <c r="AI17" s="354"/>
      <c r="AJ17" s="356"/>
      <c r="AK17" s="356"/>
      <c r="AL17" s="389"/>
      <c r="AM17" s="391"/>
      <c r="AN17" s="393"/>
      <c r="AP17" s="387">
        <f>IF(K18&gt;M18,2,IF(K18&lt;M18,1,0))</f>
        <v>2</v>
      </c>
      <c r="AQ17" s="387">
        <f>IF(N18&gt;P18,2,IF(N18&lt;P18,1,0))</f>
        <v>2</v>
      </c>
      <c r="AR17" s="387">
        <f>IF(Q18&gt;S18,2,IF(Q18&lt;S18,1,0))</f>
        <v>2</v>
      </c>
      <c r="AS17" s="387">
        <f>IF(T18&gt;V18,2,IF(T18&lt;V18,1,0))</f>
        <v>2</v>
      </c>
      <c r="AT17" s="387">
        <f>IF(W18&gt;Y18,2,IF(W18&lt;Y18,1,0))</f>
        <v>1</v>
      </c>
      <c r="AU17" s="387">
        <f>IF(Z18&gt;AB18,2,IF(Z18&lt;AB18,1,0))</f>
        <v>1</v>
      </c>
      <c r="AV17" s="387">
        <f>IF(AC18&gt;AE18,2,IF(AC18&lt;AE18,1,0))</f>
        <v>0</v>
      </c>
      <c r="AW17" s="387">
        <f>IF(AF18&gt;AH18,2,IF(AF18&lt;AH18,1,0))</f>
        <v>2</v>
      </c>
      <c r="AY17" s="352"/>
      <c r="AZ17" s="322"/>
      <c r="BA17" s="23" t="s">
        <v>14</v>
      </c>
      <c r="BB17" s="38">
        <f>BB15</f>
        <v>4</v>
      </c>
      <c r="BC17" s="24" t="s">
        <v>54</v>
      </c>
      <c r="BD17" s="26" t="str">
        <f ca="1">LOOKUP(BD16,$B$2:$B$9,$D$2:$D$9)</f>
        <v>Ovčárecká "B"</v>
      </c>
      <c r="BE17" s="27"/>
      <c r="BF17" s="28" t="str">
        <f ca="1">LOOKUP(BF16,$B$2:$B$9,$D$2:$D$9)</f>
        <v>Prok.Velikého "A"</v>
      </c>
      <c r="BG17" s="331"/>
      <c r="BH17" s="333"/>
      <c r="BI17" s="329"/>
      <c r="BK17" s="352"/>
      <c r="BL17" s="322"/>
      <c r="BM17" s="23" t="s">
        <v>14</v>
      </c>
      <c r="BN17" s="38">
        <f>BN15</f>
        <v>5</v>
      </c>
      <c r="BO17" s="24" t="s">
        <v>54</v>
      </c>
      <c r="BP17" s="26" t="str">
        <f ca="1">LOOKUP(BP16,$B$2:$B$9,$D$2:$D$9)</f>
        <v>Velim "A"</v>
      </c>
      <c r="BQ17" s="27"/>
      <c r="BR17" s="28" t="str">
        <f ca="1">LOOKUP(BR16,$B$2:$B$9,$D$2:$D$9)</f>
        <v>Mnichovická "B"</v>
      </c>
      <c r="BS17" s="331"/>
      <c r="BT17" s="333"/>
      <c r="BU17" s="329"/>
      <c r="CF17" s="19"/>
      <c r="CG17" s="52" t="s">
        <v>21</v>
      </c>
      <c r="CH17" s="53">
        <f>DI13</f>
        <v>6</v>
      </c>
      <c r="CI17" s="54" t="s">
        <v>10</v>
      </c>
      <c r="CJ17" s="44">
        <v>1</v>
      </c>
      <c r="CK17" s="44">
        <v>2</v>
      </c>
      <c r="CL17" s="44">
        <v>3</v>
      </c>
      <c r="CM17" s="44">
        <v>4</v>
      </c>
      <c r="CN17" s="44">
        <v>5</v>
      </c>
      <c r="CO17" s="44">
        <v>6</v>
      </c>
      <c r="CP17" s="44">
        <v>7</v>
      </c>
      <c r="CQ17" s="44">
        <v>8</v>
      </c>
      <c r="CR17" s="44">
        <v>9</v>
      </c>
      <c r="CS17" s="44">
        <v>10</v>
      </c>
      <c r="CT17" s="44">
        <v>11</v>
      </c>
      <c r="CU17" s="44">
        <v>12</v>
      </c>
      <c r="CV17" s="44">
        <v>13</v>
      </c>
      <c r="CW17" s="44">
        <v>14</v>
      </c>
      <c r="CX17" s="44">
        <v>15</v>
      </c>
      <c r="CY17" s="44">
        <v>16</v>
      </c>
      <c r="CZ17" s="44">
        <v>17</v>
      </c>
      <c r="DA17" s="44">
        <v>18</v>
      </c>
      <c r="DB17" s="44">
        <v>19</v>
      </c>
      <c r="DC17" s="44">
        <v>20</v>
      </c>
      <c r="DD17" s="44">
        <v>21</v>
      </c>
      <c r="DE17" s="44">
        <v>22</v>
      </c>
      <c r="DF17" s="44">
        <v>23</v>
      </c>
      <c r="DG17" s="44">
        <v>24</v>
      </c>
      <c r="DH17" s="44">
        <v>25</v>
      </c>
      <c r="DI17" s="44">
        <v>26</v>
      </c>
      <c r="DJ17" s="44">
        <v>27</v>
      </c>
      <c r="DK17" s="44">
        <v>28</v>
      </c>
      <c r="DL17" s="44">
        <v>29</v>
      </c>
      <c r="DM17" s="44">
        <v>30</v>
      </c>
      <c r="DN17" s="44">
        <v>31</v>
      </c>
      <c r="DO17" s="44">
        <v>32</v>
      </c>
      <c r="DP17" s="44">
        <v>33</v>
      </c>
      <c r="DQ17" s="44">
        <v>34</v>
      </c>
      <c r="DR17" s="45">
        <v>35</v>
      </c>
      <c r="DS17" s="45">
        <v>36</v>
      </c>
      <c r="DT17" s="45">
        <v>37</v>
      </c>
      <c r="DU17" s="45">
        <v>38</v>
      </c>
      <c r="DV17" s="45">
        <v>39</v>
      </c>
      <c r="DW17" s="45">
        <v>40</v>
      </c>
      <c r="DX17" s="22"/>
    </row>
    <row r="18" spans="7:128" ht="20.25" customHeight="1" thickTop="1" thickBot="1" x14ac:dyDescent="0.35">
      <c r="G18" s="337">
        <v>7</v>
      </c>
      <c r="H18" s="499" t="s">
        <v>69</v>
      </c>
      <c r="I18" s="379" t="str">
        <f ca="1">LOOKUP(G18,B$2:B$9,D$2:D$9)</f>
        <v>Prok.Velikého "B"</v>
      </c>
      <c r="J18" s="380"/>
      <c r="K18" s="383">
        <f>AE6</f>
        <v>15</v>
      </c>
      <c r="L18" s="384" t="s">
        <v>10</v>
      </c>
      <c r="M18" s="385">
        <f>AC6</f>
        <v>4</v>
      </c>
      <c r="N18" s="395">
        <f>AE8</f>
        <v>11</v>
      </c>
      <c r="O18" s="384" t="s">
        <v>10</v>
      </c>
      <c r="P18" s="385">
        <f>AC8</f>
        <v>5</v>
      </c>
      <c r="Q18" s="395">
        <f>AE10</f>
        <v>7</v>
      </c>
      <c r="R18" s="384" t="s">
        <v>10</v>
      </c>
      <c r="S18" s="385">
        <f>AC10</f>
        <v>5</v>
      </c>
      <c r="T18" s="395">
        <f>AE12</f>
        <v>10</v>
      </c>
      <c r="U18" s="384" t="s">
        <v>10</v>
      </c>
      <c r="V18" s="385">
        <f>AC12</f>
        <v>5</v>
      </c>
      <c r="W18" s="395">
        <f>AE14</f>
        <v>7</v>
      </c>
      <c r="X18" s="384" t="s">
        <v>10</v>
      </c>
      <c r="Y18" s="385">
        <f>AC14</f>
        <v>11</v>
      </c>
      <c r="Z18" s="395">
        <f>AE16</f>
        <v>5</v>
      </c>
      <c r="AA18" s="384" t="s">
        <v>10</v>
      </c>
      <c r="AB18" s="385">
        <f>AC16</f>
        <v>10</v>
      </c>
      <c r="AC18" s="511"/>
      <c r="AD18" s="512"/>
      <c r="AE18" s="516"/>
      <c r="AF18" s="490">
        <v>6</v>
      </c>
      <c r="AG18" s="492" t="s">
        <v>10</v>
      </c>
      <c r="AH18" s="518">
        <v>3</v>
      </c>
      <c r="AI18" s="394">
        <f>K18+N18+Q18+T18+Z18+AF18+W18+AC18</f>
        <v>61</v>
      </c>
      <c r="AJ18" s="396" t="s">
        <v>10</v>
      </c>
      <c r="AK18" s="396">
        <f>M18+P18+S18+V18+AH18+Y18+AB18+AE18</f>
        <v>43</v>
      </c>
      <c r="AL18" s="399">
        <f>IF(AI18=0,0,AI18/AK18)</f>
        <v>1.4186046511627908</v>
      </c>
      <c r="AM18" s="498">
        <f>AP17+AQ17+AR17+AS17+AT17+AU17+AV17+AW17+(AL18/100)</f>
        <v>12.014186046511627</v>
      </c>
      <c r="AN18" s="402">
        <f>IF(AM18=0,"",RANK(AM18,AM$6:AM$21))</f>
        <v>2</v>
      </c>
      <c r="AP18" s="387"/>
      <c r="AQ18" s="387"/>
      <c r="AR18" s="387"/>
      <c r="AS18" s="387"/>
      <c r="AT18" s="387"/>
      <c r="AU18" s="387"/>
      <c r="AV18" s="387"/>
      <c r="AW18" s="387"/>
      <c r="AY18" s="59"/>
      <c r="AZ18" s="60"/>
      <c r="BA18" s="61"/>
      <c r="BB18" s="62"/>
      <c r="BC18" s="62"/>
      <c r="BD18" s="63"/>
      <c r="BE18" s="64"/>
      <c r="BF18" s="63"/>
      <c r="BG18" s="64"/>
      <c r="BH18" s="64"/>
      <c r="BI18" s="64"/>
      <c r="BK18" s="59"/>
      <c r="BL18" s="60"/>
      <c r="BM18" s="61"/>
      <c r="BN18" s="62"/>
      <c r="BO18" s="62"/>
      <c r="BP18" s="63"/>
      <c r="BQ18" s="64"/>
      <c r="BR18" s="63"/>
      <c r="BS18" s="64"/>
      <c r="BT18" s="64"/>
      <c r="BU18" s="64"/>
      <c r="CF18" s="55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7"/>
    </row>
    <row r="19" spans="7:128" ht="20.25" customHeight="1" thickTop="1" thickBot="1" x14ac:dyDescent="0.3">
      <c r="G19" s="337"/>
      <c r="H19" s="488"/>
      <c r="I19" s="381"/>
      <c r="J19" s="382"/>
      <c r="K19" s="383"/>
      <c r="L19" s="384"/>
      <c r="M19" s="385"/>
      <c r="N19" s="395"/>
      <c r="O19" s="384"/>
      <c r="P19" s="385"/>
      <c r="Q19" s="395"/>
      <c r="R19" s="384"/>
      <c r="S19" s="385"/>
      <c r="T19" s="395"/>
      <c r="U19" s="384"/>
      <c r="V19" s="385"/>
      <c r="W19" s="395"/>
      <c r="X19" s="384"/>
      <c r="Y19" s="385"/>
      <c r="Z19" s="395"/>
      <c r="AA19" s="384"/>
      <c r="AB19" s="385"/>
      <c r="AC19" s="513"/>
      <c r="AD19" s="514"/>
      <c r="AE19" s="517"/>
      <c r="AF19" s="490"/>
      <c r="AG19" s="492"/>
      <c r="AH19" s="518"/>
      <c r="AI19" s="354"/>
      <c r="AJ19" s="356"/>
      <c r="AK19" s="356"/>
      <c r="AL19" s="389"/>
      <c r="AM19" s="391"/>
      <c r="AN19" s="393"/>
      <c r="AP19" s="387">
        <f>IF(K20&gt;M20,2,IF(K20&lt;M20,1,0))</f>
        <v>2</v>
      </c>
      <c r="AQ19" s="387">
        <f>IF(N20&gt;P20,2,IF(N20&lt;P20,1,0))</f>
        <v>1</v>
      </c>
      <c r="AR19" s="387">
        <f>IF(Q20&gt;S20,2,IF(Q20&lt;S20,1,0))</f>
        <v>1</v>
      </c>
      <c r="AS19" s="387">
        <f>IF(T20&gt;V20,2,IF(T20&lt;V20,1,0))</f>
        <v>2</v>
      </c>
      <c r="AT19" s="387">
        <f>IF(W20&gt;Y20,2,IF(W20&lt;Y20,1,0))</f>
        <v>1</v>
      </c>
      <c r="AU19" s="387">
        <f>IF(Z20&gt;AB20,2,IF(Z20&lt;AB20,1,0))</f>
        <v>2</v>
      </c>
      <c r="AV19" s="387">
        <f>IF(AC20&gt;AE20,2,IF(AC20&lt;AE20,1,0))</f>
        <v>1</v>
      </c>
      <c r="AW19" s="387">
        <f>IF(AF20&gt;AH20,2,IF(AF20&lt;AH20,1,0))</f>
        <v>0</v>
      </c>
      <c r="AY19" s="481" t="s">
        <v>131</v>
      </c>
      <c r="AZ19" s="481"/>
      <c r="BA19" s="481"/>
      <c r="BB19" s="481"/>
      <c r="BC19" s="481"/>
      <c r="BD19" s="481"/>
      <c r="BE19" s="481"/>
      <c r="BF19" s="481"/>
      <c r="BG19" s="481"/>
      <c r="BH19" s="481"/>
      <c r="BI19" s="481"/>
      <c r="BK19" s="481" t="s">
        <v>132</v>
      </c>
      <c r="BL19" s="481"/>
      <c r="BM19" s="481"/>
      <c r="BN19" s="481"/>
      <c r="BO19" s="481"/>
      <c r="BP19" s="481"/>
      <c r="BQ19" s="481"/>
      <c r="BR19" s="481"/>
      <c r="BS19" s="481"/>
      <c r="BT19" s="481"/>
      <c r="BU19" s="481"/>
      <c r="CF19" s="7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9"/>
    </row>
    <row r="20" spans="7:128" ht="20.25" customHeight="1" thickTop="1" x14ac:dyDescent="0.3">
      <c r="G20" s="337">
        <v>8</v>
      </c>
      <c r="H20" s="499" t="s">
        <v>70</v>
      </c>
      <c r="I20" s="379" t="str">
        <f ca="1">LOOKUP(G20,B$2:B$9,D$2:D$9)</f>
        <v>Mnichovická "A"</v>
      </c>
      <c r="J20" s="380"/>
      <c r="K20" s="383">
        <f>AH6</f>
        <v>6</v>
      </c>
      <c r="L20" s="384" t="s">
        <v>10</v>
      </c>
      <c r="M20" s="385">
        <f>AF6</f>
        <v>5</v>
      </c>
      <c r="N20" s="395">
        <f>AH8</f>
        <v>6</v>
      </c>
      <c r="O20" s="384" t="s">
        <v>10</v>
      </c>
      <c r="P20" s="385">
        <f>AF8</f>
        <v>11</v>
      </c>
      <c r="Q20" s="395">
        <f>AH10</f>
        <v>6</v>
      </c>
      <c r="R20" s="384" t="s">
        <v>10</v>
      </c>
      <c r="S20" s="385">
        <f>AF10</f>
        <v>8</v>
      </c>
      <c r="T20" s="395">
        <f>AH12</f>
        <v>12</v>
      </c>
      <c r="U20" s="384" t="s">
        <v>10</v>
      </c>
      <c r="V20" s="385">
        <f>AF12</f>
        <v>8</v>
      </c>
      <c r="W20" s="395">
        <f>AH14</f>
        <v>4</v>
      </c>
      <c r="X20" s="384" t="s">
        <v>10</v>
      </c>
      <c r="Y20" s="385">
        <f>AF14</f>
        <v>11</v>
      </c>
      <c r="Z20" s="395">
        <f>AH16</f>
        <v>7</v>
      </c>
      <c r="AA20" s="384" t="s">
        <v>10</v>
      </c>
      <c r="AB20" s="385">
        <f>AF16</f>
        <v>5</v>
      </c>
      <c r="AC20" s="490">
        <f>AH18</f>
        <v>3</v>
      </c>
      <c r="AD20" s="492" t="s">
        <v>10</v>
      </c>
      <c r="AE20" s="497">
        <f>AF18</f>
        <v>6</v>
      </c>
      <c r="AF20" s="386"/>
      <c r="AG20" s="346"/>
      <c r="AH20" s="519"/>
      <c r="AI20" s="394">
        <f>K20+N20+Q20+T20+Z20+AF20+W20+AC20</f>
        <v>44</v>
      </c>
      <c r="AJ20" s="396" t="s">
        <v>10</v>
      </c>
      <c r="AK20" s="396">
        <f>M20+P20+S20+V20+AH20+Y20+AB20+AE20</f>
        <v>54</v>
      </c>
      <c r="AL20" s="399">
        <f>IF(AI20=0,0,AI20/AK20)</f>
        <v>0.81481481481481477</v>
      </c>
      <c r="AM20" s="498">
        <f>AP19+AQ19+AR19+AS19+AT19+AU19+AV19+AW19+(AL20/100)</f>
        <v>10.008148148148148</v>
      </c>
      <c r="AN20" s="402">
        <f>IF(AM20=0,"",RANK(AM20,AM$6:AM$21))</f>
        <v>5</v>
      </c>
      <c r="AP20" s="387"/>
      <c r="AQ20" s="387"/>
      <c r="AR20" s="387"/>
      <c r="AS20" s="387"/>
      <c r="AT20" s="387"/>
      <c r="AU20" s="387"/>
      <c r="AV20" s="387"/>
      <c r="AW20" s="387"/>
      <c r="AY20" s="323" t="s">
        <v>56</v>
      </c>
      <c r="AZ20" s="321">
        <f>AZ8</f>
        <v>0.49583333333333335</v>
      </c>
      <c r="BA20" s="10">
        <v>31</v>
      </c>
      <c r="BB20" s="32" t="s">
        <v>8</v>
      </c>
      <c r="BC20" s="11" t="s">
        <v>9</v>
      </c>
      <c r="BD20" s="13">
        <v>3</v>
      </c>
      <c r="BE20" s="14" t="s">
        <v>10</v>
      </c>
      <c r="BF20" s="15">
        <v>5</v>
      </c>
      <c r="BG20" s="330"/>
      <c r="BH20" s="332" t="s">
        <v>10</v>
      </c>
      <c r="BI20" s="328"/>
      <c r="BK20" s="323" t="s">
        <v>56</v>
      </c>
      <c r="BL20" s="321">
        <f>AZ8</f>
        <v>0.49583333333333335</v>
      </c>
      <c r="BM20" s="10">
        <v>32</v>
      </c>
      <c r="BN20" s="32" t="s">
        <v>8</v>
      </c>
      <c r="BO20" s="11" t="s">
        <v>9</v>
      </c>
      <c r="BP20" s="13">
        <v>4</v>
      </c>
      <c r="BQ20" s="14" t="s">
        <v>10</v>
      </c>
      <c r="BR20" s="15">
        <v>8</v>
      </c>
      <c r="BS20" s="330"/>
      <c r="BT20" s="332" t="s">
        <v>10</v>
      </c>
      <c r="BU20" s="328"/>
      <c r="BW20" s="6" t="str">
        <f>AY8</f>
        <v>18. KOLO</v>
      </c>
      <c r="BX20" s="6">
        <f>AZ8</f>
        <v>0.49583333333333335</v>
      </c>
      <c r="BY20" s="6">
        <f>BA8</f>
        <v>29</v>
      </c>
      <c r="BZ20" s="6" t="str">
        <f t="shared" ref="BZ20:CD21" si="3">BB8</f>
        <v>HŘIŠTĚ</v>
      </c>
      <c r="CA20" s="6" t="str">
        <f t="shared" si="3"/>
        <v>skupina</v>
      </c>
      <c r="CB20" s="6">
        <f t="shared" si="3"/>
        <v>1</v>
      </c>
      <c r="CC20" s="6" t="str">
        <f t="shared" si="3"/>
        <v>:</v>
      </c>
      <c r="CD20" s="6">
        <f t="shared" si="3"/>
        <v>7</v>
      </c>
      <c r="CF20" s="19"/>
      <c r="CG20" s="325" t="str">
        <f>BW20</f>
        <v>18. KOLO</v>
      </c>
      <c r="CH20" s="325"/>
      <c r="CI20" s="325"/>
      <c r="CJ20" s="325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326">
        <f>BY20</f>
        <v>29</v>
      </c>
      <c r="CV20" s="326"/>
      <c r="CW20" s="327" t="s">
        <v>11</v>
      </c>
      <c r="CX20" s="327"/>
      <c r="CY20" s="327"/>
      <c r="CZ20" s="327"/>
      <c r="DA20" s="315" t="s">
        <v>12</v>
      </c>
      <c r="DB20" s="316">
        <f>BX20</f>
        <v>0.49583333333333335</v>
      </c>
      <c r="DC20" s="316"/>
      <c r="DD20" s="317" t="s">
        <v>9</v>
      </c>
      <c r="DE20" s="317"/>
      <c r="DF20" s="318" t="str">
        <f>CA21</f>
        <v>F</v>
      </c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1"/>
      <c r="DS20" s="319" t="s">
        <v>13</v>
      </c>
      <c r="DT20" s="319"/>
      <c r="DU20" s="319"/>
      <c r="DV20" s="320">
        <f>BZ21</f>
        <v>4</v>
      </c>
      <c r="DW20" s="320"/>
      <c r="DX20" s="22"/>
    </row>
    <row r="21" spans="7:128" ht="20.25" customHeight="1" thickBot="1" x14ac:dyDescent="0.35">
      <c r="G21" s="403"/>
      <c r="H21" s="515"/>
      <c r="I21" s="404"/>
      <c r="J21" s="405"/>
      <c r="K21" s="406"/>
      <c r="L21" s="407"/>
      <c r="M21" s="408"/>
      <c r="N21" s="409"/>
      <c r="O21" s="407"/>
      <c r="P21" s="408"/>
      <c r="Q21" s="409"/>
      <c r="R21" s="407"/>
      <c r="S21" s="408"/>
      <c r="T21" s="409"/>
      <c r="U21" s="407"/>
      <c r="V21" s="408"/>
      <c r="W21" s="409"/>
      <c r="X21" s="407"/>
      <c r="Y21" s="408"/>
      <c r="Z21" s="409"/>
      <c r="AA21" s="407"/>
      <c r="AB21" s="408"/>
      <c r="AC21" s="522"/>
      <c r="AD21" s="523"/>
      <c r="AE21" s="524"/>
      <c r="AF21" s="411"/>
      <c r="AG21" s="412"/>
      <c r="AH21" s="520"/>
      <c r="AI21" s="410"/>
      <c r="AJ21" s="414"/>
      <c r="AK21" s="414"/>
      <c r="AL21" s="416"/>
      <c r="AM21" s="521"/>
      <c r="AN21" s="418"/>
      <c r="AY21" s="324"/>
      <c r="AZ21" s="322"/>
      <c r="BA21" s="23" t="s">
        <v>14</v>
      </c>
      <c r="BB21" s="38">
        <v>6</v>
      </c>
      <c r="BC21" s="24" t="s">
        <v>54</v>
      </c>
      <c r="BD21" s="26" t="str">
        <f ca="1">LOOKUP(BD20,$B$2:$B$9,$D$2:$D$9)</f>
        <v>Prok.Velikého "A"</v>
      </c>
      <c r="BE21" s="27"/>
      <c r="BF21" s="28" t="str">
        <f ca="1">LOOKUP(BF20,$B$2:$B$9,$D$2:$D$9)</f>
        <v>Lipanská "A"</v>
      </c>
      <c r="BG21" s="331"/>
      <c r="BH21" s="333"/>
      <c r="BI21" s="329"/>
      <c r="BK21" s="324"/>
      <c r="BL21" s="322"/>
      <c r="BM21" s="23" t="s">
        <v>14</v>
      </c>
      <c r="BN21" s="38">
        <v>7</v>
      </c>
      <c r="BO21" s="24" t="s">
        <v>54</v>
      </c>
      <c r="BP21" s="26" t="str">
        <f ca="1">LOOKUP(BP20,$B$2:$B$9,$D$2:$D$9)</f>
        <v>Mnichovická "B"</v>
      </c>
      <c r="BQ21" s="27"/>
      <c r="BR21" s="28" t="str">
        <f ca="1">LOOKUP(BR20,$B$2:$B$9,$D$2:$D$9)</f>
        <v>Mnichovická "A"</v>
      </c>
      <c r="BS21" s="331"/>
      <c r="BT21" s="333"/>
      <c r="BU21" s="329"/>
      <c r="BZ21" s="6">
        <f t="shared" si="3"/>
        <v>4</v>
      </c>
      <c r="CA21" s="6" t="str">
        <f t="shared" si="3"/>
        <v>F</v>
      </c>
      <c r="CB21" s="6" t="str">
        <f t="shared" ca="1" si="3"/>
        <v>Ovčárecká "B"</v>
      </c>
      <c r="CC21" s="6">
        <f t="shared" si="3"/>
        <v>0</v>
      </c>
      <c r="CD21" s="6" t="str">
        <f t="shared" ca="1" si="3"/>
        <v>Prok.Velikého "B"</v>
      </c>
      <c r="CF21" s="19"/>
      <c r="CG21" s="325"/>
      <c r="CH21" s="325"/>
      <c r="CI21" s="325"/>
      <c r="CJ21" s="325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326"/>
      <c r="CV21" s="326"/>
      <c r="CW21" s="327"/>
      <c r="CX21" s="327"/>
      <c r="CY21" s="327"/>
      <c r="CZ21" s="327"/>
      <c r="DA21" s="315"/>
      <c r="DB21" s="316"/>
      <c r="DC21" s="316"/>
      <c r="DD21" s="317"/>
      <c r="DE21" s="317"/>
      <c r="DF21" s="318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1"/>
      <c r="DS21" s="319"/>
      <c r="DT21" s="319"/>
      <c r="DU21" s="319"/>
      <c r="DV21" s="320"/>
      <c r="DW21" s="320"/>
      <c r="DX21" s="22"/>
    </row>
    <row r="22" spans="7:128" ht="20.25" customHeight="1" thickTop="1" x14ac:dyDescent="0.3">
      <c r="AY22" s="323" t="s">
        <v>57</v>
      </c>
      <c r="AZ22" s="321">
        <f>AZ10</f>
        <v>0.50416666666666665</v>
      </c>
      <c r="BA22" s="10">
        <v>35</v>
      </c>
      <c r="BB22" s="32" t="s">
        <v>8</v>
      </c>
      <c r="BC22" s="11" t="s">
        <v>9</v>
      </c>
      <c r="BD22" s="13">
        <v>3</v>
      </c>
      <c r="BE22" s="14" t="s">
        <v>10</v>
      </c>
      <c r="BF22" s="15">
        <v>8</v>
      </c>
      <c r="BG22" s="330"/>
      <c r="BH22" s="332" t="s">
        <v>10</v>
      </c>
      <c r="BI22" s="328"/>
      <c r="BK22" s="323" t="s">
        <v>57</v>
      </c>
      <c r="BL22" s="321">
        <f>AZ10</f>
        <v>0.50416666666666665</v>
      </c>
      <c r="BM22" s="10">
        <v>36</v>
      </c>
      <c r="BN22" s="32" t="s">
        <v>8</v>
      </c>
      <c r="BO22" s="11" t="s">
        <v>9</v>
      </c>
      <c r="BP22" s="13">
        <v>4</v>
      </c>
      <c r="BQ22" s="14" t="s">
        <v>10</v>
      </c>
      <c r="BR22" s="15">
        <v>7</v>
      </c>
      <c r="BS22" s="330"/>
      <c r="BT22" s="332" t="s">
        <v>10</v>
      </c>
      <c r="BU22" s="328"/>
      <c r="CF22" s="19"/>
      <c r="CG22" s="33"/>
      <c r="CH22" s="33"/>
      <c r="CI22" s="33"/>
      <c r="CJ22" s="33"/>
      <c r="CK22" s="334" t="s">
        <v>16</v>
      </c>
      <c r="CL22" s="334"/>
      <c r="CM22" s="34">
        <f>CB20</f>
        <v>1</v>
      </c>
      <c r="CN22" s="35" t="s">
        <v>17</v>
      </c>
      <c r="CO22" s="335" t="str">
        <f ca="1">LOOKUP(CM22,$B$2:$B$9,$D$2:$D$9)</f>
        <v>Ovčárecká "B"</v>
      </c>
      <c r="CP22" s="335"/>
      <c r="CQ22" s="335"/>
      <c r="CR22" s="335"/>
      <c r="CS22" s="335"/>
      <c r="CT22" s="335"/>
      <c r="CU22" s="335"/>
      <c r="CV22" s="335"/>
      <c r="CW22" s="335"/>
      <c r="CX22" s="335"/>
      <c r="CY22" s="363"/>
      <c r="CZ22" s="363"/>
      <c r="DA22" s="36"/>
      <c r="DB22" s="36"/>
      <c r="DC22" s="36"/>
      <c r="DD22" s="36"/>
      <c r="DE22" s="36"/>
      <c r="DF22" s="33"/>
      <c r="DG22" s="334" t="s">
        <v>16</v>
      </c>
      <c r="DH22" s="334"/>
      <c r="DI22" s="34">
        <f>CD20</f>
        <v>7</v>
      </c>
      <c r="DJ22" s="35" t="s">
        <v>17</v>
      </c>
      <c r="DK22" s="335" t="str">
        <f ca="1">LOOKUP(DI22,$B$2:$B$9,$D$2:$D$9)</f>
        <v>Prok.Velikého "B"</v>
      </c>
      <c r="DL22" s="335"/>
      <c r="DM22" s="335"/>
      <c r="DN22" s="335"/>
      <c r="DO22" s="335"/>
      <c r="DP22" s="335"/>
      <c r="DQ22" s="335"/>
      <c r="DR22" s="335"/>
      <c r="DS22" s="335"/>
      <c r="DT22" s="335"/>
      <c r="DU22" s="335"/>
      <c r="DV22" s="335"/>
      <c r="DW22" s="335"/>
      <c r="DX22" s="22"/>
    </row>
    <row r="23" spans="7:128" ht="20.25" customHeight="1" thickBot="1" x14ac:dyDescent="0.35">
      <c r="AY23" s="324"/>
      <c r="AZ23" s="322"/>
      <c r="BA23" s="23" t="s">
        <v>14</v>
      </c>
      <c r="BB23" s="38">
        <v>6</v>
      </c>
      <c r="BC23" s="24" t="s">
        <v>54</v>
      </c>
      <c r="BD23" s="26" t="str">
        <f ca="1">LOOKUP(BD22,$B$2:$B$9,$D$2:$D$9)</f>
        <v>Prok.Velikého "A"</v>
      </c>
      <c r="BE23" s="27"/>
      <c r="BF23" s="28" t="str">
        <f ca="1">LOOKUP(BF22,$B$2:$B$9,$D$2:$D$9)</f>
        <v>Mnichovická "A"</v>
      </c>
      <c r="BG23" s="331"/>
      <c r="BH23" s="333"/>
      <c r="BI23" s="329"/>
      <c r="BK23" s="324"/>
      <c r="BL23" s="322"/>
      <c r="BM23" s="23" t="s">
        <v>14</v>
      </c>
      <c r="BN23" s="38">
        <v>7</v>
      </c>
      <c r="BO23" s="24" t="s">
        <v>54</v>
      </c>
      <c r="BP23" s="26" t="str">
        <f ca="1">LOOKUP(BP22,$B$2:$B$9,$D$2:$D$9)</f>
        <v>Mnichovická "B"</v>
      </c>
      <c r="BQ23" s="27"/>
      <c r="BR23" s="28" t="str">
        <f ca="1">LOOKUP(BR22,$B$2:$B$9,$D$2:$D$9)</f>
        <v>Prok.Velikého "B"</v>
      </c>
      <c r="BS23" s="331"/>
      <c r="BT23" s="333"/>
      <c r="BU23" s="329"/>
      <c r="CF23" s="19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9"/>
      <c r="DS23" s="39"/>
      <c r="DT23" s="39"/>
      <c r="DU23" s="39"/>
      <c r="DV23" s="39"/>
      <c r="DW23" s="39"/>
      <c r="DX23" s="22"/>
    </row>
    <row r="24" spans="7:128" ht="20.25" customHeight="1" thickTop="1" thickBot="1" x14ac:dyDescent="0.35">
      <c r="AY24" s="352" t="s">
        <v>59</v>
      </c>
      <c r="AZ24" s="321">
        <f>AZ22+$AZ$33</f>
        <v>0.51249999999999996</v>
      </c>
      <c r="BA24" s="10">
        <f>BA22+4</f>
        <v>39</v>
      </c>
      <c r="BB24" s="32" t="s">
        <v>8</v>
      </c>
      <c r="BC24" s="11" t="s">
        <v>9</v>
      </c>
      <c r="BD24" s="13">
        <v>3</v>
      </c>
      <c r="BE24" s="14" t="s">
        <v>10</v>
      </c>
      <c r="BF24" s="15">
        <v>7</v>
      </c>
      <c r="BG24" s="330"/>
      <c r="BH24" s="332" t="s">
        <v>10</v>
      </c>
      <c r="BI24" s="328"/>
      <c r="BK24" s="352" t="s">
        <v>59</v>
      </c>
      <c r="BL24" s="321">
        <f>BL22+$AZ$33</f>
        <v>0.51249999999999996</v>
      </c>
      <c r="BM24" s="10">
        <f>BM22+4</f>
        <v>40</v>
      </c>
      <c r="BN24" s="32" t="s">
        <v>8</v>
      </c>
      <c r="BO24" s="11" t="s">
        <v>9</v>
      </c>
      <c r="BP24" s="13">
        <v>4</v>
      </c>
      <c r="BQ24" s="14" t="s">
        <v>10</v>
      </c>
      <c r="BR24" s="15">
        <v>6</v>
      </c>
      <c r="BS24" s="330"/>
      <c r="BT24" s="332" t="s">
        <v>10</v>
      </c>
      <c r="BU24" s="328"/>
      <c r="CF24" s="19"/>
      <c r="CG24" s="41" t="s">
        <v>21</v>
      </c>
      <c r="CH24" s="42">
        <f>CM22</f>
        <v>1</v>
      </c>
      <c r="CI24" s="43" t="s">
        <v>10</v>
      </c>
      <c r="CJ24" s="44">
        <v>1</v>
      </c>
      <c r="CK24" s="44">
        <v>2</v>
      </c>
      <c r="CL24" s="44">
        <v>3</v>
      </c>
      <c r="CM24" s="44">
        <v>4</v>
      </c>
      <c r="CN24" s="44">
        <v>5</v>
      </c>
      <c r="CO24" s="44">
        <v>6</v>
      </c>
      <c r="CP24" s="44">
        <v>7</v>
      </c>
      <c r="CQ24" s="44">
        <v>8</v>
      </c>
      <c r="CR24" s="44">
        <v>9</v>
      </c>
      <c r="CS24" s="44">
        <v>10</v>
      </c>
      <c r="CT24" s="44">
        <v>11</v>
      </c>
      <c r="CU24" s="44">
        <v>12</v>
      </c>
      <c r="CV24" s="44">
        <v>13</v>
      </c>
      <c r="CW24" s="44">
        <v>14</v>
      </c>
      <c r="CX24" s="44">
        <v>15</v>
      </c>
      <c r="CY24" s="44">
        <v>16</v>
      </c>
      <c r="CZ24" s="44">
        <v>17</v>
      </c>
      <c r="DA24" s="44">
        <v>18</v>
      </c>
      <c r="DB24" s="44">
        <v>19</v>
      </c>
      <c r="DC24" s="44">
        <v>20</v>
      </c>
      <c r="DD24" s="44">
        <v>21</v>
      </c>
      <c r="DE24" s="44">
        <v>22</v>
      </c>
      <c r="DF24" s="44">
        <v>23</v>
      </c>
      <c r="DG24" s="44">
        <v>24</v>
      </c>
      <c r="DH24" s="44">
        <v>25</v>
      </c>
      <c r="DI24" s="44">
        <v>26</v>
      </c>
      <c r="DJ24" s="44">
        <v>27</v>
      </c>
      <c r="DK24" s="44">
        <v>28</v>
      </c>
      <c r="DL24" s="44">
        <v>29</v>
      </c>
      <c r="DM24" s="44">
        <v>30</v>
      </c>
      <c r="DN24" s="44">
        <v>31</v>
      </c>
      <c r="DO24" s="44">
        <v>32</v>
      </c>
      <c r="DP24" s="44">
        <v>33</v>
      </c>
      <c r="DQ24" s="44">
        <v>34</v>
      </c>
      <c r="DR24" s="45">
        <v>35</v>
      </c>
      <c r="DS24" s="45">
        <v>36</v>
      </c>
      <c r="DT24" s="45">
        <v>37</v>
      </c>
      <c r="DU24" s="45">
        <v>38</v>
      </c>
      <c r="DV24" s="45">
        <v>39</v>
      </c>
      <c r="DW24" s="45">
        <v>40</v>
      </c>
      <c r="DX24" s="22"/>
    </row>
    <row r="25" spans="7:128" ht="20.25" customHeight="1" thickTop="1" thickBot="1" x14ac:dyDescent="0.35">
      <c r="I25" s="65"/>
      <c r="J25" s="66"/>
      <c r="AY25" s="352"/>
      <c r="AZ25" s="322"/>
      <c r="BA25" s="23" t="s">
        <v>14</v>
      </c>
      <c r="BB25" s="38">
        <f>BB23</f>
        <v>6</v>
      </c>
      <c r="BC25" s="24" t="s">
        <v>54</v>
      </c>
      <c r="BD25" s="26" t="str">
        <f ca="1">LOOKUP(BD24,$B$2:$B$9,$D$2:$D$9)</f>
        <v>Prok.Velikého "A"</v>
      </c>
      <c r="BE25" s="27"/>
      <c r="BF25" s="28" t="str">
        <f ca="1">LOOKUP(BF24,$B$2:$B$9,$D$2:$D$9)</f>
        <v>Prok.Velikého "B"</v>
      </c>
      <c r="BG25" s="331"/>
      <c r="BH25" s="333"/>
      <c r="BI25" s="329"/>
      <c r="BK25" s="352"/>
      <c r="BL25" s="322"/>
      <c r="BM25" s="23" t="s">
        <v>14</v>
      </c>
      <c r="BN25" s="38">
        <f>BN23</f>
        <v>7</v>
      </c>
      <c r="BO25" s="24" t="s">
        <v>54</v>
      </c>
      <c r="BP25" s="26" t="str">
        <f ca="1">LOOKUP(BP24,$B$2:$B$9,$D$2:$D$9)</f>
        <v>Mnichovická "B"</v>
      </c>
      <c r="BQ25" s="27"/>
      <c r="BR25" s="28" t="str">
        <f ca="1">LOOKUP(BR24,$B$2:$B$9,$D$2:$D$9)</f>
        <v>Ovčárecká "A"</v>
      </c>
      <c r="BS25" s="331"/>
      <c r="BT25" s="333"/>
      <c r="BU25" s="329"/>
      <c r="CF25" s="19"/>
      <c r="CG25" s="47"/>
      <c r="CH25" s="48"/>
      <c r="CI25" s="49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1"/>
      <c r="DS25" s="51"/>
      <c r="DT25" s="51"/>
      <c r="DU25" s="51"/>
      <c r="DV25" s="51"/>
      <c r="DW25" s="51"/>
      <c r="DX25" s="22"/>
    </row>
    <row r="26" spans="7:128" ht="20.25" customHeight="1" thickTop="1" thickBot="1" x14ac:dyDescent="0.35">
      <c r="I26" s="65"/>
      <c r="J26" s="66"/>
      <c r="AY26" s="352" t="s">
        <v>60</v>
      </c>
      <c r="AZ26" s="321">
        <f>AZ24+$AZ$33</f>
        <v>0.52083333333333326</v>
      </c>
      <c r="BA26" s="10">
        <f>BA24+4</f>
        <v>43</v>
      </c>
      <c r="BB26" s="32" t="s">
        <v>8</v>
      </c>
      <c r="BC26" s="11" t="s">
        <v>9</v>
      </c>
      <c r="BD26" s="13">
        <v>5</v>
      </c>
      <c r="BE26" s="14" t="s">
        <v>10</v>
      </c>
      <c r="BF26" s="15">
        <v>8</v>
      </c>
      <c r="BG26" s="330"/>
      <c r="BH26" s="332" t="s">
        <v>10</v>
      </c>
      <c r="BI26" s="328"/>
      <c r="BK26" s="352" t="s">
        <v>60</v>
      </c>
      <c r="BL26" s="321">
        <f>BL24+$AZ$33</f>
        <v>0.52083333333333326</v>
      </c>
      <c r="BM26" s="10">
        <f>BM24+4</f>
        <v>44</v>
      </c>
      <c r="BN26" s="32" t="s">
        <v>8</v>
      </c>
      <c r="BO26" s="11" t="s">
        <v>9</v>
      </c>
      <c r="BP26" s="13">
        <v>6</v>
      </c>
      <c r="BQ26" s="14" t="s">
        <v>10</v>
      </c>
      <c r="BR26" s="15">
        <v>7</v>
      </c>
      <c r="BS26" s="330"/>
      <c r="BT26" s="332" t="s">
        <v>10</v>
      </c>
      <c r="BU26" s="328"/>
      <c r="CF26" s="19"/>
      <c r="CG26" s="52" t="s">
        <v>21</v>
      </c>
      <c r="CH26" s="53">
        <f>DI22</f>
        <v>7</v>
      </c>
      <c r="CI26" s="54" t="s">
        <v>10</v>
      </c>
      <c r="CJ26" s="44">
        <v>1</v>
      </c>
      <c r="CK26" s="44">
        <v>2</v>
      </c>
      <c r="CL26" s="44">
        <v>3</v>
      </c>
      <c r="CM26" s="44">
        <v>4</v>
      </c>
      <c r="CN26" s="44">
        <v>5</v>
      </c>
      <c r="CO26" s="44">
        <v>6</v>
      </c>
      <c r="CP26" s="44">
        <v>7</v>
      </c>
      <c r="CQ26" s="44">
        <v>8</v>
      </c>
      <c r="CR26" s="44">
        <v>9</v>
      </c>
      <c r="CS26" s="44">
        <v>10</v>
      </c>
      <c r="CT26" s="44">
        <v>11</v>
      </c>
      <c r="CU26" s="44">
        <v>12</v>
      </c>
      <c r="CV26" s="44">
        <v>13</v>
      </c>
      <c r="CW26" s="44">
        <v>14</v>
      </c>
      <c r="CX26" s="44">
        <v>15</v>
      </c>
      <c r="CY26" s="44">
        <v>16</v>
      </c>
      <c r="CZ26" s="44">
        <v>17</v>
      </c>
      <c r="DA26" s="44">
        <v>18</v>
      </c>
      <c r="DB26" s="44">
        <v>19</v>
      </c>
      <c r="DC26" s="44">
        <v>20</v>
      </c>
      <c r="DD26" s="44">
        <v>21</v>
      </c>
      <c r="DE26" s="44">
        <v>22</v>
      </c>
      <c r="DF26" s="44">
        <v>23</v>
      </c>
      <c r="DG26" s="44">
        <v>24</v>
      </c>
      <c r="DH26" s="44">
        <v>25</v>
      </c>
      <c r="DI26" s="44">
        <v>26</v>
      </c>
      <c r="DJ26" s="44">
        <v>27</v>
      </c>
      <c r="DK26" s="44">
        <v>28</v>
      </c>
      <c r="DL26" s="44">
        <v>29</v>
      </c>
      <c r="DM26" s="44">
        <v>30</v>
      </c>
      <c r="DN26" s="44">
        <v>31</v>
      </c>
      <c r="DO26" s="44">
        <v>32</v>
      </c>
      <c r="DP26" s="44">
        <v>33</v>
      </c>
      <c r="DQ26" s="44">
        <v>34</v>
      </c>
      <c r="DR26" s="45">
        <v>35</v>
      </c>
      <c r="DS26" s="45">
        <v>36</v>
      </c>
      <c r="DT26" s="45">
        <v>37</v>
      </c>
      <c r="DU26" s="45">
        <v>38</v>
      </c>
      <c r="DV26" s="45">
        <v>39</v>
      </c>
      <c r="DW26" s="45">
        <v>40</v>
      </c>
      <c r="DX26" s="22"/>
    </row>
    <row r="27" spans="7:128" ht="20.25" customHeight="1" thickTop="1" thickBot="1" x14ac:dyDescent="0.35">
      <c r="I27" s="65"/>
      <c r="J27" s="66"/>
      <c r="AY27" s="352"/>
      <c r="AZ27" s="322"/>
      <c r="BA27" s="23" t="s">
        <v>14</v>
      </c>
      <c r="BB27" s="38">
        <f>BB25</f>
        <v>6</v>
      </c>
      <c r="BC27" s="24" t="s">
        <v>54</v>
      </c>
      <c r="BD27" s="26" t="str">
        <f ca="1">LOOKUP(BD26,$B$2:$B$9,$D$2:$D$9)</f>
        <v>Lipanská "A"</v>
      </c>
      <c r="BE27" s="27"/>
      <c r="BF27" s="28" t="str">
        <f ca="1">LOOKUP(BF26,$B$2:$B$9,$D$2:$D$9)</f>
        <v>Mnichovická "A"</v>
      </c>
      <c r="BG27" s="331"/>
      <c r="BH27" s="333"/>
      <c r="BI27" s="329"/>
      <c r="BK27" s="352"/>
      <c r="BL27" s="322"/>
      <c r="BM27" s="23" t="s">
        <v>14</v>
      </c>
      <c r="BN27" s="38">
        <f>BN25</f>
        <v>7</v>
      </c>
      <c r="BO27" s="24" t="s">
        <v>54</v>
      </c>
      <c r="BP27" s="26" t="str">
        <f ca="1">LOOKUP(BP26,$B$2:$B$9,$D$2:$D$9)</f>
        <v>Ovčárecká "A"</v>
      </c>
      <c r="BQ27" s="27"/>
      <c r="BR27" s="28" t="str">
        <f ca="1">LOOKUP(BR26,$B$2:$B$9,$D$2:$D$9)</f>
        <v>Prok.Velikého "B"</v>
      </c>
      <c r="BS27" s="331"/>
      <c r="BT27" s="333"/>
      <c r="BU27" s="329"/>
      <c r="CF27" s="55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7"/>
    </row>
    <row r="28" spans="7:128" ht="20.25" customHeight="1" thickTop="1" thickBot="1" x14ac:dyDescent="0.35">
      <c r="I28" s="65"/>
      <c r="J28" s="66"/>
      <c r="AY28" s="352" t="s">
        <v>129</v>
      </c>
      <c r="AZ28" s="321">
        <f>AZ26+$AZ$33</f>
        <v>0.52916666666666656</v>
      </c>
      <c r="BA28" s="10">
        <f>BA26+4</f>
        <v>47</v>
      </c>
      <c r="BB28" s="32" t="s">
        <v>8</v>
      </c>
      <c r="BC28" s="11" t="s">
        <v>9</v>
      </c>
      <c r="BD28" s="13">
        <v>5</v>
      </c>
      <c r="BE28" s="14" t="s">
        <v>10</v>
      </c>
      <c r="BF28" s="15">
        <v>7</v>
      </c>
      <c r="BG28" s="330"/>
      <c r="BH28" s="332" t="s">
        <v>10</v>
      </c>
      <c r="BI28" s="328"/>
      <c r="BK28" s="352" t="s">
        <v>129</v>
      </c>
      <c r="BL28" s="321">
        <f>BL26+$AZ$33</f>
        <v>0.52916666666666656</v>
      </c>
      <c r="BM28" s="10">
        <f>BM26+4</f>
        <v>48</v>
      </c>
      <c r="BN28" s="32" t="s">
        <v>8</v>
      </c>
      <c r="BO28" s="11" t="s">
        <v>9</v>
      </c>
      <c r="BP28" s="13">
        <v>6</v>
      </c>
      <c r="BQ28" s="14" t="s">
        <v>10</v>
      </c>
      <c r="BR28" s="15">
        <v>8</v>
      </c>
      <c r="BS28" s="330"/>
      <c r="BT28" s="332" t="s">
        <v>10</v>
      </c>
      <c r="BU28" s="328"/>
      <c r="CF28" s="7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9"/>
    </row>
    <row r="29" spans="7:128" ht="20.25" customHeight="1" thickTop="1" thickBot="1" x14ac:dyDescent="0.35">
      <c r="I29" s="65"/>
      <c r="J29" s="66"/>
      <c r="AY29" s="352"/>
      <c r="AZ29" s="322"/>
      <c r="BA29" s="23" t="s">
        <v>14</v>
      </c>
      <c r="BB29" s="38">
        <f>BB27</f>
        <v>6</v>
      </c>
      <c r="BC29" s="24" t="s">
        <v>54</v>
      </c>
      <c r="BD29" s="26" t="str">
        <f ca="1">LOOKUP(BD28,$B$2:$B$9,$D$2:$D$9)</f>
        <v>Lipanská "A"</v>
      </c>
      <c r="BE29" s="27"/>
      <c r="BF29" s="28" t="str">
        <f ca="1">LOOKUP(BF28,$B$2:$B$9,$D$2:$D$9)</f>
        <v>Prok.Velikého "B"</v>
      </c>
      <c r="BG29" s="331"/>
      <c r="BH29" s="333"/>
      <c r="BI29" s="329"/>
      <c r="BK29" s="352"/>
      <c r="BL29" s="322"/>
      <c r="BM29" s="23" t="s">
        <v>14</v>
      </c>
      <c r="BN29" s="38">
        <f>BN27</f>
        <v>7</v>
      </c>
      <c r="BO29" s="24" t="s">
        <v>54</v>
      </c>
      <c r="BP29" s="26" t="str">
        <f ca="1">LOOKUP(BP28,$B$2:$B$9,$D$2:$D$9)</f>
        <v>Ovčárecká "A"</v>
      </c>
      <c r="BQ29" s="27"/>
      <c r="BR29" s="28" t="str">
        <f ca="1">LOOKUP(BR28,$B$2:$B$9,$D$2:$D$9)</f>
        <v>Mnichovická "A"</v>
      </c>
      <c r="BS29" s="331"/>
      <c r="BT29" s="333"/>
      <c r="BU29" s="329"/>
      <c r="BW29" s="6" t="str">
        <f>AY10</f>
        <v>19. KOLO</v>
      </c>
      <c r="BX29" s="6">
        <f>AZ10</f>
        <v>0.50416666666666665</v>
      </c>
      <c r="BY29" s="6">
        <f>BA10</f>
        <v>33</v>
      </c>
      <c r="BZ29" s="6" t="str">
        <f t="shared" ref="BZ29:CD30" si="4">BB10</f>
        <v>HŘIŠTĚ</v>
      </c>
      <c r="CA29" s="6" t="str">
        <f t="shared" si="4"/>
        <v>skupina</v>
      </c>
      <c r="CB29" s="6">
        <f t="shared" si="4"/>
        <v>1</v>
      </c>
      <c r="CC29" s="6" t="str">
        <f t="shared" si="4"/>
        <v>:</v>
      </c>
      <c r="CD29" s="6">
        <f t="shared" si="4"/>
        <v>6</v>
      </c>
      <c r="CF29" s="19"/>
      <c r="CG29" s="325" t="str">
        <f>BW29</f>
        <v>19. KOLO</v>
      </c>
      <c r="CH29" s="325"/>
      <c r="CI29" s="325"/>
      <c r="CJ29" s="325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326">
        <f>BY29</f>
        <v>33</v>
      </c>
      <c r="CV29" s="326"/>
      <c r="CW29" s="327" t="s">
        <v>11</v>
      </c>
      <c r="CX29" s="327"/>
      <c r="CY29" s="327"/>
      <c r="CZ29" s="327"/>
      <c r="DA29" s="315" t="s">
        <v>12</v>
      </c>
      <c r="DB29" s="316">
        <f>BX29</f>
        <v>0.50416666666666665</v>
      </c>
      <c r="DC29" s="316"/>
      <c r="DD29" s="317" t="s">
        <v>9</v>
      </c>
      <c r="DE29" s="317"/>
      <c r="DF29" s="318" t="str">
        <f>CA30</f>
        <v>F</v>
      </c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1"/>
      <c r="DS29" s="319" t="s">
        <v>13</v>
      </c>
      <c r="DT29" s="319"/>
      <c r="DU29" s="319"/>
      <c r="DV29" s="320">
        <f>BZ30</f>
        <v>4</v>
      </c>
      <c r="DW29" s="320"/>
      <c r="DX29" s="22"/>
    </row>
    <row r="30" spans="7:128" ht="20.25" customHeight="1" thickTop="1" x14ac:dyDescent="0.25">
      <c r="I30" s="65"/>
      <c r="J30" s="66"/>
      <c r="AY30" s="67"/>
      <c r="AZ30" s="68"/>
      <c r="BA30" s="68"/>
      <c r="BB30" s="68"/>
      <c r="BC30" s="68"/>
      <c r="BD30" s="69"/>
      <c r="BE30" s="70"/>
      <c r="BF30" s="69"/>
      <c r="BG30" s="71"/>
      <c r="BH30" s="71"/>
      <c r="BI30" s="71"/>
      <c r="BK30" s="67"/>
      <c r="BL30" s="68"/>
      <c r="BM30" s="68"/>
      <c r="BN30" s="68"/>
      <c r="BO30" s="68"/>
      <c r="BP30" s="69"/>
      <c r="BQ30" s="70"/>
      <c r="BR30" s="69"/>
      <c r="BS30" s="71"/>
      <c r="BT30" s="71"/>
      <c r="BU30" s="71"/>
      <c r="BZ30" s="6">
        <f t="shared" si="4"/>
        <v>4</v>
      </c>
      <c r="CA30" s="6" t="str">
        <f t="shared" si="4"/>
        <v>F</v>
      </c>
      <c r="CB30" s="6" t="str">
        <f t="shared" ca="1" si="4"/>
        <v>Ovčárecká "B"</v>
      </c>
      <c r="CC30" s="6">
        <f t="shared" si="4"/>
        <v>0</v>
      </c>
      <c r="CD30" s="6" t="str">
        <f t="shared" ca="1" si="4"/>
        <v>Ovčárecká "A"</v>
      </c>
      <c r="CF30" s="19"/>
      <c r="CG30" s="325"/>
      <c r="CH30" s="325"/>
      <c r="CI30" s="325"/>
      <c r="CJ30" s="325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326"/>
      <c r="CV30" s="326"/>
      <c r="CW30" s="327"/>
      <c r="CX30" s="327"/>
      <c r="CY30" s="327"/>
      <c r="CZ30" s="327"/>
      <c r="DA30" s="315"/>
      <c r="DB30" s="316"/>
      <c r="DC30" s="316"/>
      <c r="DD30" s="317"/>
      <c r="DE30" s="317"/>
      <c r="DF30" s="318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1"/>
      <c r="DS30" s="319"/>
      <c r="DT30" s="319"/>
      <c r="DU30" s="319"/>
      <c r="DV30" s="320"/>
      <c r="DW30" s="320"/>
      <c r="DX30" s="22"/>
    </row>
    <row r="31" spans="7:128" ht="20.25" customHeight="1" x14ac:dyDescent="0.25">
      <c r="I31" s="65"/>
      <c r="J31" s="66"/>
      <c r="AY31" s="67"/>
      <c r="AZ31" s="68"/>
      <c r="BA31" s="68"/>
      <c r="BB31" s="68"/>
      <c r="BC31" s="68"/>
      <c r="BD31" s="69"/>
      <c r="BE31" s="70"/>
      <c r="BF31" s="69"/>
      <c r="BG31" s="71"/>
      <c r="BH31" s="71"/>
      <c r="BI31" s="71"/>
      <c r="BK31" s="72"/>
      <c r="BL31" s="73"/>
      <c r="BM31" s="73"/>
      <c r="BN31" s="73"/>
      <c r="BO31" s="73"/>
      <c r="BP31" s="74"/>
      <c r="BQ31" s="70"/>
      <c r="BR31" s="74"/>
      <c r="BS31" s="71"/>
      <c r="BT31" s="71"/>
      <c r="BU31" s="71"/>
      <c r="CF31" s="19"/>
      <c r="CG31" s="33"/>
      <c r="CH31" s="33"/>
      <c r="CI31" s="33"/>
      <c r="CJ31" s="33"/>
      <c r="CK31" s="334" t="s">
        <v>16</v>
      </c>
      <c r="CL31" s="334"/>
      <c r="CM31" s="34">
        <f>CB29</f>
        <v>1</v>
      </c>
      <c r="CN31" s="35" t="s">
        <v>17</v>
      </c>
      <c r="CO31" s="335" t="str">
        <f ca="1">LOOKUP(CM31,$B$2:$B$9,$D$2:$D$9)</f>
        <v>Ovčárecká "B"</v>
      </c>
      <c r="CP31" s="335"/>
      <c r="CQ31" s="335"/>
      <c r="CR31" s="335"/>
      <c r="CS31" s="335"/>
      <c r="CT31" s="335"/>
      <c r="CU31" s="335"/>
      <c r="CV31" s="335"/>
      <c r="CW31" s="335"/>
      <c r="CX31" s="335"/>
      <c r="CY31" s="363"/>
      <c r="CZ31" s="363"/>
      <c r="DA31" s="36"/>
      <c r="DB31" s="36"/>
      <c r="DC31" s="36"/>
      <c r="DD31" s="36"/>
      <c r="DE31" s="36"/>
      <c r="DF31" s="33"/>
      <c r="DG31" s="334" t="s">
        <v>16</v>
      </c>
      <c r="DH31" s="334"/>
      <c r="DI31" s="34">
        <f>CD29</f>
        <v>6</v>
      </c>
      <c r="DJ31" s="35" t="s">
        <v>17</v>
      </c>
      <c r="DK31" s="335" t="str">
        <f ca="1">LOOKUP(DI31,$B$2:$B$9,$D$2:$D$9)</f>
        <v>Ovčárecká "A"</v>
      </c>
      <c r="DL31" s="335"/>
      <c r="DM31" s="335"/>
      <c r="DN31" s="335"/>
      <c r="DO31" s="335"/>
      <c r="DP31" s="335"/>
      <c r="DQ31" s="335"/>
      <c r="DR31" s="335"/>
      <c r="DS31" s="335"/>
      <c r="DT31" s="335"/>
      <c r="DU31" s="335"/>
      <c r="DV31" s="335"/>
      <c r="DW31" s="335"/>
      <c r="DX31" s="22"/>
    </row>
    <row r="32" spans="7:128" ht="20.25" customHeight="1" x14ac:dyDescent="0.25">
      <c r="I32" s="65"/>
      <c r="J32" s="66"/>
      <c r="AY32" s="67"/>
      <c r="AZ32" s="68"/>
      <c r="BA32" s="68"/>
      <c r="BB32" s="68"/>
      <c r="BC32" s="68"/>
      <c r="BD32" s="69"/>
      <c r="BE32" s="70"/>
      <c r="BF32" s="69"/>
      <c r="BG32" s="71"/>
      <c r="BH32" s="71"/>
      <c r="BI32" s="71"/>
      <c r="BK32" s="439"/>
      <c r="BL32" s="68"/>
      <c r="BM32" s="68"/>
      <c r="BN32" s="68"/>
      <c r="BO32" s="68"/>
      <c r="BP32" s="69"/>
      <c r="BQ32" s="441"/>
      <c r="BR32" s="69"/>
      <c r="BS32" s="442"/>
      <c r="BT32" s="442"/>
      <c r="BU32" s="442"/>
      <c r="CF32" s="19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9"/>
      <c r="DS32" s="39"/>
      <c r="DT32" s="39"/>
      <c r="DU32" s="39"/>
      <c r="DV32" s="39"/>
      <c r="DW32" s="39"/>
      <c r="DX32" s="22"/>
    </row>
    <row r="33" spans="2:128" ht="20.25" customHeight="1" x14ac:dyDescent="0.25">
      <c r="I33" s="65"/>
      <c r="J33" s="66"/>
      <c r="AY33" s="72"/>
      <c r="AZ33" s="75">
        <v>8.3333333333333332E-3</v>
      </c>
      <c r="BA33" s="73"/>
      <c r="BB33" s="73"/>
      <c r="BC33" s="73"/>
      <c r="BD33" s="74"/>
      <c r="BE33" s="70"/>
      <c r="BF33" s="74"/>
      <c r="BG33" s="71"/>
      <c r="BH33" s="71"/>
      <c r="BI33" s="71"/>
      <c r="BK33" s="440"/>
      <c r="BL33" s="73"/>
      <c r="BM33" s="73"/>
      <c r="BN33" s="73"/>
      <c r="BO33" s="73"/>
      <c r="BP33" s="74"/>
      <c r="BQ33" s="441"/>
      <c r="BR33" s="74"/>
      <c r="BS33" s="442"/>
      <c r="BT33" s="442"/>
      <c r="BU33" s="442"/>
      <c r="CF33" s="19"/>
      <c r="CG33" s="41" t="s">
        <v>21</v>
      </c>
      <c r="CH33" s="42">
        <f>CM31</f>
        <v>1</v>
      </c>
      <c r="CI33" s="43" t="s">
        <v>10</v>
      </c>
      <c r="CJ33" s="44">
        <v>1</v>
      </c>
      <c r="CK33" s="44">
        <v>2</v>
      </c>
      <c r="CL33" s="44">
        <v>3</v>
      </c>
      <c r="CM33" s="44">
        <v>4</v>
      </c>
      <c r="CN33" s="44">
        <v>5</v>
      </c>
      <c r="CO33" s="44">
        <v>6</v>
      </c>
      <c r="CP33" s="44">
        <v>7</v>
      </c>
      <c r="CQ33" s="44">
        <v>8</v>
      </c>
      <c r="CR33" s="44">
        <v>9</v>
      </c>
      <c r="CS33" s="44">
        <v>10</v>
      </c>
      <c r="CT33" s="44">
        <v>11</v>
      </c>
      <c r="CU33" s="44">
        <v>12</v>
      </c>
      <c r="CV33" s="44">
        <v>13</v>
      </c>
      <c r="CW33" s="44">
        <v>14</v>
      </c>
      <c r="CX33" s="44">
        <v>15</v>
      </c>
      <c r="CY33" s="44">
        <v>16</v>
      </c>
      <c r="CZ33" s="44">
        <v>17</v>
      </c>
      <c r="DA33" s="44">
        <v>18</v>
      </c>
      <c r="DB33" s="44">
        <v>19</v>
      </c>
      <c r="DC33" s="44">
        <v>20</v>
      </c>
      <c r="DD33" s="44">
        <v>21</v>
      </c>
      <c r="DE33" s="44">
        <v>22</v>
      </c>
      <c r="DF33" s="44">
        <v>23</v>
      </c>
      <c r="DG33" s="44">
        <v>24</v>
      </c>
      <c r="DH33" s="44">
        <v>25</v>
      </c>
      <c r="DI33" s="44">
        <v>26</v>
      </c>
      <c r="DJ33" s="44">
        <v>27</v>
      </c>
      <c r="DK33" s="44">
        <v>28</v>
      </c>
      <c r="DL33" s="44">
        <v>29</v>
      </c>
      <c r="DM33" s="44">
        <v>30</v>
      </c>
      <c r="DN33" s="44">
        <v>31</v>
      </c>
      <c r="DO33" s="44">
        <v>32</v>
      </c>
      <c r="DP33" s="44">
        <v>33</v>
      </c>
      <c r="DQ33" s="44">
        <v>34</v>
      </c>
      <c r="DR33" s="45">
        <v>35</v>
      </c>
      <c r="DS33" s="45">
        <v>36</v>
      </c>
      <c r="DT33" s="45">
        <v>37</v>
      </c>
      <c r="DU33" s="45">
        <v>38</v>
      </c>
      <c r="DV33" s="45">
        <v>39</v>
      </c>
      <c r="DW33" s="45">
        <v>40</v>
      </c>
      <c r="DX33" s="22"/>
    </row>
    <row r="34" spans="2:128" ht="20.25" customHeight="1" x14ac:dyDescent="0.25">
      <c r="I34" s="65"/>
      <c r="J34" s="66"/>
      <c r="AY34" s="439"/>
      <c r="AZ34" s="68"/>
      <c r="BA34" s="68"/>
      <c r="BB34" s="68"/>
      <c r="BC34" s="68"/>
      <c r="BD34" s="69"/>
      <c r="BE34" s="441"/>
      <c r="BF34" s="69"/>
      <c r="BG34" s="442"/>
      <c r="BH34" s="442"/>
      <c r="BI34" s="442"/>
      <c r="CF34" s="19"/>
      <c r="CG34" s="47"/>
      <c r="CH34" s="48"/>
      <c r="CI34" s="49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1"/>
      <c r="DS34" s="51"/>
      <c r="DT34" s="51"/>
      <c r="DU34" s="51"/>
      <c r="DV34" s="51"/>
      <c r="DW34" s="51"/>
      <c r="DX34" s="22"/>
    </row>
    <row r="35" spans="2:128" ht="20.25" customHeight="1" x14ac:dyDescent="0.25">
      <c r="B35" t="str">
        <f>IF($A$1=1,'[1]Presenční listina'!B42,"")</f>
        <v/>
      </c>
      <c r="I35" s="65"/>
      <c r="J35" s="66"/>
      <c r="AY35" s="440"/>
      <c r="AZ35" s="73"/>
      <c r="BA35" s="73"/>
      <c r="BB35" s="73"/>
      <c r="BC35" s="73"/>
      <c r="BD35" s="74"/>
      <c r="BE35" s="441"/>
      <c r="BF35" s="74"/>
      <c r="BG35" s="442"/>
      <c r="BH35" s="442"/>
      <c r="BI35" s="442"/>
      <c r="CF35" s="19"/>
      <c r="CG35" s="52" t="s">
        <v>21</v>
      </c>
      <c r="CH35" s="53">
        <f>DI31</f>
        <v>6</v>
      </c>
      <c r="CI35" s="54" t="s">
        <v>10</v>
      </c>
      <c r="CJ35" s="44">
        <v>1</v>
      </c>
      <c r="CK35" s="44">
        <v>2</v>
      </c>
      <c r="CL35" s="44">
        <v>3</v>
      </c>
      <c r="CM35" s="44">
        <v>4</v>
      </c>
      <c r="CN35" s="44">
        <v>5</v>
      </c>
      <c r="CO35" s="44">
        <v>6</v>
      </c>
      <c r="CP35" s="44">
        <v>7</v>
      </c>
      <c r="CQ35" s="44">
        <v>8</v>
      </c>
      <c r="CR35" s="44">
        <v>9</v>
      </c>
      <c r="CS35" s="44">
        <v>10</v>
      </c>
      <c r="CT35" s="44">
        <v>11</v>
      </c>
      <c r="CU35" s="44">
        <v>12</v>
      </c>
      <c r="CV35" s="44">
        <v>13</v>
      </c>
      <c r="CW35" s="44">
        <v>14</v>
      </c>
      <c r="CX35" s="44">
        <v>15</v>
      </c>
      <c r="CY35" s="44">
        <v>16</v>
      </c>
      <c r="CZ35" s="44">
        <v>17</v>
      </c>
      <c r="DA35" s="44">
        <v>18</v>
      </c>
      <c r="DB35" s="44">
        <v>19</v>
      </c>
      <c r="DC35" s="44">
        <v>20</v>
      </c>
      <c r="DD35" s="44">
        <v>21</v>
      </c>
      <c r="DE35" s="44">
        <v>22</v>
      </c>
      <c r="DF35" s="44">
        <v>23</v>
      </c>
      <c r="DG35" s="44">
        <v>24</v>
      </c>
      <c r="DH35" s="44">
        <v>25</v>
      </c>
      <c r="DI35" s="44">
        <v>26</v>
      </c>
      <c r="DJ35" s="44">
        <v>27</v>
      </c>
      <c r="DK35" s="44">
        <v>28</v>
      </c>
      <c r="DL35" s="44">
        <v>29</v>
      </c>
      <c r="DM35" s="44">
        <v>30</v>
      </c>
      <c r="DN35" s="44">
        <v>31</v>
      </c>
      <c r="DO35" s="44">
        <v>32</v>
      </c>
      <c r="DP35" s="44">
        <v>33</v>
      </c>
      <c r="DQ35" s="44">
        <v>34</v>
      </c>
      <c r="DR35" s="45">
        <v>35</v>
      </c>
      <c r="DS35" s="45">
        <v>36</v>
      </c>
      <c r="DT35" s="45">
        <v>37</v>
      </c>
      <c r="DU35" s="45">
        <v>38</v>
      </c>
      <c r="DV35" s="45">
        <v>39</v>
      </c>
      <c r="DW35" s="45">
        <v>40</v>
      </c>
      <c r="DX35" s="22"/>
    </row>
    <row r="36" spans="2:128" ht="20.25" customHeight="1" thickBot="1" x14ac:dyDescent="0.3">
      <c r="B36" t="str">
        <f>IF($A$1=1,'[1]Presenční listina'!B43,"")</f>
        <v/>
      </c>
      <c r="I36" s="65"/>
      <c r="J36" s="66"/>
      <c r="CF36" s="55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7"/>
    </row>
    <row r="37" spans="2:128" ht="20.25" customHeight="1" thickTop="1" x14ac:dyDescent="0.25">
      <c r="B37" t="str">
        <f>IF($A$1=1,'[1]Presenční listina'!B44,"")</f>
        <v/>
      </c>
      <c r="I37" s="65"/>
      <c r="J37" s="66"/>
      <c r="CF37" s="7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9"/>
    </row>
    <row r="38" spans="2:128" ht="20.25" customHeight="1" x14ac:dyDescent="0.25">
      <c r="B38" t="str">
        <f>IF($A$1=1,'[1]Presenční listina'!B45,"")</f>
        <v/>
      </c>
      <c r="I38" s="65"/>
      <c r="J38" s="66"/>
      <c r="BW38" s="6" t="str">
        <f>AY12</f>
        <v>20. KOLO</v>
      </c>
      <c r="BX38" s="6">
        <f>AZ12</f>
        <v>0.51249999999999996</v>
      </c>
      <c r="BY38" s="6">
        <f>BA12</f>
        <v>37</v>
      </c>
      <c r="BZ38" s="6" t="str">
        <f t="shared" ref="BZ38:CD39" si="5">BB12</f>
        <v>HŘIŠTĚ</v>
      </c>
      <c r="CA38" s="6" t="str">
        <f t="shared" si="5"/>
        <v>skupina</v>
      </c>
      <c r="CB38" s="6">
        <f t="shared" si="5"/>
        <v>1</v>
      </c>
      <c r="CC38" s="6" t="str">
        <f t="shared" si="5"/>
        <v>:</v>
      </c>
      <c r="CD38" s="6">
        <f t="shared" si="5"/>
        <v>5</v>
      </c>
      <c r="CF38" s="19"/>
      <c r="CG38" s="325" t="str">
        <f>BW38</f>
        <v>20. KOLO</v>
      </c>
      <c r="CH38" s="325"/>
      <c r="CI38" s="325"/>
      <c r="CJ38" s="325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326">
        <f>BY38</f>
        <v>37</v>
      </c>
      <c r="CV38" s="326"/>
      <c r="CW38" s="327" t="s">
        <v>11</v>
      </c>
      <c r="CX38" s="327"/>
      <c r="CY38" s="327"/>
      <c r="CZ38" s="327"/>
      <c r="DA38" s="315" t="s">
        <v>12</v>
      </c>
      <c r="DB38" s="316">
        <f>BX38</f>
        <v>0.51249999999999996</v>
      </c>
      <c r="DC38" s="316"/>
      <c r="DD38" s="317" t="s">
        <v>9</v>
      </c>
      <c r="DE38" s="317"/>
      <c r="DF38" s="318" t="str">
        <f>CA39</f>
        <v>F</v>
      </c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1"/>
      <c r="DS38" s="319" t="s">
        <v>13</v>
      </c>
      <c r="DT38" s="319"/>
      <c r="DU38" s="319"/>
      <c r="DV38" s="320">
        <f>BZ39</f>
        <v>4</v>
      </c>
      <c r="DW38" s="320"/>
      <c r="DX38" s="22"/>
    </row>
    <row r="39" spans="2:128" ht="20.25" customHeight="1" x14ac:dyDescent="0.25">
      <c r="B39" t="str">
        <f>IF($A$1=1,'[1]Presenční listina'!B46,"")</f>
        <v/>
      </c>
      <c r="I39" s="65"/>
      <c r="J39" s="66"/>
      <c r="BZ39" s="6">
        <f t="shared" si="5"/>
        <v>4</v>
      </c>
      <c r="CA39" s="6" t="str">
        <f t="shared" si="5"/>
        <v>F</v>
      </c>
      <c r="CB39" s="6" t="str">
        <f t="shared" ca="1" si="5"/>
        <v>Ovčárecká "B"</v>
      </c>
      <c r="CC39" s="6">
        <f t="shared" si="5"/>
        <v>0</v>
      </c>
      <c r="CD39" s="6" t="str">
        <f t="shared" ca="1" si="5"/>
        <v>Lipanská "A"</v>
      </c>
      <c r="CF39" s="19"/>
      <c r="CG39" s="325"/>
      <c r="CH39" s="325"/>
      <c r="CI39" s="325"/>
      <c r="CJ39" s="325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326"/>
      <c r="CV39" s="326"/>
      <c r="CW39" s="327"/>
      <c r="CX39" s="327"/>
      <c r="CY39" s="327"/>
      <c r="CZ39" s="327"/>
      <c r="DA39" s="315"/>
      <c r="DB39" s="316"/>
      <c r="DC39" s="316"/>
      <c r="DD39" s="317"/>
      <c r="DE39" s="317"/>
      <c r="DF39" s="318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1"/>
      <c r="DS39" s="319"/>
      <c r="DT39" s="319"/>
      <c r="DU39" s="319"/>
      <c r="DV39" s="320"/>
      <c r="DW39" s="320"/>
      <c r="DX39" s="22"/>
    </row>
    <row r="40" spans="2:128" ht="20.25" customHeight="1" x14ac:dyDescent="0.25">
      <c r="B40" t="str">
        <f>IF($A$1=1,'[1]Presenční listina'!B47,"")</f>
        <v/>
      </c>
      <c r="I40" s="65"/>
      <c r="J40" s="66"/>
      <c r="CF40" s="19"/>
      <c r="CG40" s="33"/>
      <c r="CH40" s="33"/>
      <c r="CI40" s="33"/>
      <c r="CJ40" s="33"/>
      <c r="CK40" s="334" t="s">
        <v>16</v>
      </c>
      <c r="CL40" s="334"/>
      <c r="CM40" s="34">
        <f>CB38</f>
        <v>1</v>
      </c>
      <c r="CN40" s="35" t="s">
        <v>17</v>
      </c>
      <c r="CO40" s="335" t="str">
        <f ca="1">LOOKUP(CM40,$B$2:$B$9,$D$2:$D$9)</f>
        <v>Ovčárecká "B"</v>
      </c>
      <c r="CP40" s="335"/>
      <c r="CQ40" s="335"/>
      <c r="CR40" s="335"/>
      <c r="CS40" s="335"/>
      <c r="CT40" s="335"/>
      <c r="CU40" s="335"/>
      <c r="CV40" s="335"/>
      <c r="CW40" s="335"/>
      <c r="CX40" s="335"/>
      <c r="CY40" s="363"/>
      <c r="CZ40" s="363"/>
      <c r="DA40" s="36"/>
      <c r="DB40" s="36"/>
      <c r="DC40" s="36"/>
      <c r="DD40" s="36"/>
      <c r="DE40" s="36"/>
      <c r="DF40" s="33"/>
      <c r="DG40" s="334" t="s">
        <v>16</v>
      </c>
      <c r="DH40" s="334"/>
      <c r="DI40" s="34">
        <f>CD38</f>
        <v>5</v>
      </c>
      <c r="DJ40" s="35" t="s">
        <v>17</v>
      </c>
      <c r="DK40" s="335" t="str">
        <f ca="1">LOOKUP(DI40,$B$2:$B$9,$D$2:$D$9)</f>
        <v>Lipanská "A"</v>
      </c>
      <c r="DL40" s="335"/>
      <c r="DM40" s="335"/>
      <c r="DN40" s="335"/>
      <c r="DO40" s="335"/>
      <c r="DP40" s="335"/>
      <c r="DQ40" s="335"/>
      <c r="DR40" s="335"/>
      <c r="DS40" s="335"/>
      <c r="DT40" s="335"/>
      <c r="DU40" s="335"/>
      <c r="DV40" s="335"/>
      <c r="DW40" s="335"/>
      <c r="DX40" s="22"/>
    </row>
    <row r="41" spans="2:128" ht="20.25" customHeight="1" x14ac:dyDescent="0.25">
      <c r="B41" t="str">
        <f>IF($A$1=1,'[1]Presenční listina'!B48,"")</f>
        <v/>
      </c>
      <c r="CF41" s="19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9"/>
      <c r="DS41" s="39"/>
      <c r="DT41" s="39"/>
      <c r="DU41" s="39"/>
      <c r="DV41" s="39"/>
      <c r="DW41" s="39"/>
      <c r="DX41" s="22"/>
    </row>
    <row r="42" spans="2:128" ht="20.25" customHeight="1" x14ac:dyDescent="0.25">
      <c r="B42" t="str">
        <f>IF($A$1=1,'[1]Presenční listina'!B49,"")</f>
        <v/>
      </c>
      <c r="CF42" s="19"/>
      <c r="CG42" s="41" t="s">
        <v>21</v>
      </c>
      <c r="CH42" s="42">
        <f>CM40</f>
        <v>1</v>
      </c>
      <c r="CI42" s="43" t="s">
        <v>10</v>
      </c>
      <c r="CJ42" s="44">
        <v>1</v>
      </c>
      <c r="CK42" s="44">
        <v>2</v>
      </c>
      <c r="CL42" s="44">
        <v>3</v>
      </c>
      <c r="CM42" s="44">
        <v>4</v>
      </c>
      <c r="CN42" s="44">
        <v>5</v>
      </c>
      <c r="CO42" s="44">
        <v>6</v>
      </c>
      <c r="CP42" s="44">
        <v>7</v>
      </c>
      <c r="CQ42" s="44">
        <v>8</v>
      </c>
      <c r="CR42" s="44">
        <v>9</v>
      </c>
      <c r="CS42" s="44">
        <v>10</v>
      </c>
      <c r="CT42" s="44">
        <v>11</v>
      </c>
      <c r="CU42" s="44">
        <v>12</v>
      </c>
      <c r="CV42" s="44">
        <v>13</v>
      </c>
      <c r="CW42" s="44">
        <v>14</v>
      </c>
      <c r="CX42" s="44">
        <v>15</v>
      </c>
      <c r="CY42" s="44">
        <v>16</v>
      </c>
      <c r="CZ42" s="44">
        <v>17</v>
      </c>
      <c r="DA42" s="44">
        <v>18</v>
      </c>
      <c r="DB42" s="44">
        <v>19</v>
      </c>
      <c r="DC42" s="44">
        <v>20</v>
      </c>
      <c r="DD42" s="44">
        <v>21</v>
      </c>
      <c r="DE42" s="44">
        <v>22</v>
      </c>
      <c r="DF42" s="44">
        <v>23</v>
      </c>
      <c r="DG42" s="44">
        <v>24</v>
      </c>
      <c r="DH42" s="44">
        <v>25</v>
      </c>
      <c r="DI42" s="44">
        <v>26</v>
      </c>
      <c r="DJ42" s="44">
        <v>27</v>
      </c>
      <c r="DK42" s="44">
        <v>28</v>
      </c>
      <c r="DL42" s="44">
        <v>29</v>
      </c>
      <c r="DM42" s="44">
        <v>30</v>
      </c>
      <c r="DN42" s="44">
        <v>31</v>
      </c>
      <c r="DO42" s="44">
        <v>32</v>
      </c>
      <c r="DP42" s="44">
        <v>33</v>
      </c>
      <c r="DQ42" s="44">
        <v>34</v>
      </c>
      <c r="DR42" s="45">
        <v>35</v>
      </c>
      <c r="DS42" s="45">
        <v>36</v>
      </c>
      <c r="DT42" s="45">
        <v>37</v>
      </c>
      <c r="DU42" s="45">
        <v>38</v>
      </c>
      <c r="DV42" s="45">
        <v>39</v>
      </c>
      <c r="DW42" s="45">
        <v>40</v>
      </c>
      <c r="DX42" s="22"/>
    </row>
    <row r="43" spans="2:128" ht="20.25" customHeight="1" x14ac:dyDescent="0.25">
      <c r="B43" t="str">
        <f>IF($A$1=1,'[1]Presenční listina'!B50,"")</f>
        <v/>
      </c>
      <c r="CF43" s="19"/>
      <c r="CG43" s="47"/>
      <c r="CH43" s="48"/>
      <c r="CI43" s="49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1"/>
      <c r="DS43" s="51"/>
      <c r="DT43" s="51"/>
      <c r="DU43" s="51"/>
      <c r="DV43" s="51"/>
      <c r="DW43" s="51"/>
      <c r="DX43" s="22"/>
    </row>
    <row r="44" spans="2:128" ht="20.25" customHeight="1" x14ac:dyDescent="0.25">
      <c r="B44" t="str">
        <f>IF($A$1=1,'[1]Presenční listina'!B51,"")</f>
        <v/>
      </c>
      <c r="CF44" s="19"/>
      <c r="CG44" s="52" t="s">
        <v>21</v>
      </c>
      <c r="CH44" s="53">
        <f>DI40</f>
        <v>5</v>
      </c>
      <c r="CI44" s="54" t="s">
        <v>10</v>
      </c>
      <c r="CJ44" s="44">
        <v>1</v>
      </c>
      <c r="CK44" s="44">
        <v>2</v>
      </c>
      <c r="CL44" s="44">
        <v>3</v>
      </c>
      <c r="CM44" s="44">
        <v>4</v>
      </c>
      <c r="CN44" s="44">
        <v>5</v>
      </c>
      <c r="CO44" s="44">
        <v>6</v>
      </c>
      <c r="CP44" s="44">
        <v>7</v>
      </c>
      <c r="CQ44" s="44">
        <v>8</v>
      </c>
      <c r="CR44" s="44">
        <v>9</v>
      </c>
      <c r="CS44" s="44">
        <v>10</v>
      </c>
      <c r="CT44" s="44">
        <v>11</v>
      </c>
      <c r="CU44" s="44">
        <v>12</v>
      </c>
      <c r="CV44" s="44">
        <v>13</v>
      </c>
      <c r="CW44" s="44">
        <v>14</v>
      </c>
      <c r="CX44" s="44">
        <v>15</v>
      </c>
      <c r="CY44" s="44">
        <v>16</v>
      </c>
      <c r="CZ44" s="44">
        <v>17</v>
      </c>
      <c r="DA44" s="44">
        <v>18</v>
      </c>
      <c r="DB44" s="44">
        <v>19</v>
      </c>
      <c r="DC44" s="44">
        <v>20</v>
      </c>
      <c r="DD44" s="44">
        <v>21</v>
      </c>
      <c r="DE44" s="44">
        <v>22</v>
      </c>
      <c r="DF44" s="44">
        <v>23</v>
      </c>
      <c r="DG44" s="44">
        <v>24</v>
      </c>
      <c r="DH44" s="44">
        <v>25</v>
      </c>
      <c r="DI44" s="44">
        <v>26</v>
      </c>
      <c r="DJ44" s="44">
        <v>27</v>
      </c>
      <c r="DK44" s="44">
        <v>28</v>
      </c>
      <c r="DL44" s="44">
        <v>29</v>
      </c>
      <c r="DM44" s="44">
        <v>30</v>
      </c>
      <c r="DN44" s="44">
        <v>31</v>
      </c>
      <c r="DO44" s="44">
        <v>32</v>
      </c>
      <c r="DP44" s="44">
        <v>33</v>
      </c>
      <c r="DQ44" s="44">
        <v>34</v>
      </c>
      <c r="DR44" s="45">
        <v>35</v>
      </c>
      <c r="DS44" s="45">
        <v>36</v>
      </c>
      <c r="DT44" s="45">
        <v>37</v>
      </c>
      <c r="DU44" s="45">
        <v>38</v>
      </c>
      <c r="DV44" s="45">
        <v>39</v>
      </c>
      <c r="DW44" s="45">
        <v>40</v>
      </c>
      <c r="DX44" s="22"/>
    </row>
    <row r="45" spans="2:128" ht="20.25" customHeight="1" thickBot="1" x14ac:dyDescent="0.3">
      <c r="B45" t="str">
        <f>IF($A$1=1,'[1]Presenční listina'!B52,"")</f>
        <v/>
      </c>
      <c r="CF45" s="55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7"/>
    </row>
    <row r="46" spans="2:128" ht="20.25" customHeight="1" thickTop="1" x14ac:dyDescent="0.25">
      <c r="B46" t="str">
        <f>IF($A$1=1,'[1]Presenční listina'!B53,"")</f>
        <v/>
      </c>
      <c r="CF46" s="7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9"/>
    </row>
    <row r="47" spans="2:128" ht="20.25" customHeight="1" x14ac:dyDescent="0.25">
      <c r="B47" t="str">
        <f>IF($A$1=1,'[1]Presenční listina'!B54,"")</f>
        <v/>
      </c>
      <c r="BW47" s="6" t="str">
        <f>AY14</f>
        <v>21. KOLO</v>
      </c>
      <c r="BX47" s="6">
        <f>AZ14</f>
        <v>0.52083333333333326</v>
      </c>
      <c r="BY47" s="6">
        <f>BA14</f>
        <v>41</v>
      </c>
      <c r="BZ47" s="6" t="str">
        <f t="shared" ref="BZ47:CD48" si="6">BB14</f>
        <v>HŘIŠTĚ</v>
      </c>
      <c r="CA47" s="6" t="str">
        <f t="shared" si="6"/>
        <v>skupina</v>
      </c>
      <c r="CB47" s="6">
        <f t="shared" si="6"/>
        <v>1</v>
      </c>
      <c r="CC47" s="6" t="str">
        <f t="shared" si="6"/>
        <v>:</v>
      </c>
      <c r="CD47" s="6">
        <f t="shared" si="6"/>
        <v>4</v>
      </c>
      <c r="CF47" s="19"/>
      <c r="CG47" s="325" t="str">
        <f>BW47</f>
        <v>21. KOLO</v>
      </c>
      <c r="CH47" s="325"/>
      <c r="CI47" s="325"/>
      <c r="CJ47" s="325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326">
        <f>BY47</f>
        <v>41</v>
      </c>
      <c r="CV47" s="326"/>
      <c r="CW47" s="327" t="s">
        <v>11</v>
      </c>
      <c r="CX47" s="327"/>
      <c r="CY47" s="327"/>
      <c r="CZ47" s="327"/>
      <c r="DA47" s="315" t="s">
        <v>12</v>
      </c>
      <c r="DB47" s="316">
        <f>BX47</f>
        <v>0.52083333333333326</v>
      </c>
      <c r="DC47" s="316"/>
      <c r="DD47" s="317" t="s">
        <v>9</v>
      </c>
      <c r="DE47" s="317"/>
      <c r="DF47" s="318" t="str">
        <f>CA48</f>
        <v>F</v>
      </c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1"/>
      <c r="DS47" s="319" t="s">
        <v>13</v>
      </c>
      <c r="DT47" s="319"/>
      <c r="DU47" s="319"/>
      <c r="DV47" s="320">
        <f>BZ48</f>
        <v>4</v>
      </c>
      <c r="DW47" s="320"/>
      <c r="DX47" s="22"/>
    </row>
    <row r="48" spans="2:128" ht="20.25" customHeight="1" x14ac:dyDescent="0.25">
      <c r="B48" t="str">
        <f>IF($A$1=1,'[1]Presenční listina'!B55,"")</f>
        <v/>
      </c>
      <c r="BZ48" s="6">
        <f t="shared" si="6"/>
        <v>4</v>
      </c>
      <c r="CA48" s="6" t="str">
        <f t="shared" si="6"/>
        <v>F</v>
      </c>
      <c r="CB48" s="6" t="str">
        <f t="shared" ca="1" si="6"/>
        <v>Ovčárecká "B"</v>
      </c>
      <c r="CC48" s="6">
        <f t="shared" si="6"/>
        <v>0</v>
      </c>
      <c r="CD48" s="6" t="str">
        <f t="shared" ca="1" si="6"/>
        <v>Mnichovická "B"</v>
      </c>
      <c r="CF48" s="19"/>
      <c r="CG48" s="325"/>
      <c r="CH48" s="325"/>
      <c r="CI48" s="325"/>
      <c r="CJ48" s="325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326"/>
      <c r="CV48" s="326"/>
      <c r="CW48" s="327"/>
      <c r="CX48" s="327"/>
      <c r="CY48" s="327"/>
      <c r="CZ48" s="327"/>
      <c r="DA48" s="315"/>
      <c r="DB48" s="316"/>
      <c r="DC48" s="316"/>
      <c r="DD48" s="317"/>
      <c r="DE48" s="317"/>
      <c r="DF48" s="318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1"/>
      <c r="DS48" s="319"/>
      <c r="DT48" s="319"/>
      <c r="DU48" s="319"/>
      <c r="DV48" s="320"/>
      <c r="DW48" s="320"/>
      <c r="DX48" s="22"/>
    </row>
    <row r="49" spans="2:128" ht="20.25" customHeight="1" x14ac:dyDescent="0.25">
      <c r="B49" t="str">
        <f>IF($A$1=1,'[1]Presenční listina'!B56,"")</f>
        <v/>
      </c>
      <c r="CF49" s="19"/>
      <c r="CG49" s="33"/>
      <c r="CH49" s="33"/>
      <c r="CI49" s="33"/>
      <c r="CJ49" s="33"/>
      <c r="CK49" s="334" t="s">
        <v>16</v>
      </c>
      <c r="CL49" s="334"/>
      <c r="CM49" s="34">
        <f>CB47</f>
        <v>1</v>
      </c>
      <c r="CN49" s="35" t="s">
        <v>17</v>
      </c>
      <c r="CO49" s="335" t="str">
        <f ca="1">LOOKUP(CM49,$B$2:$B$9,$D$2:$D$9)</f>
        <v>Ovčárecká "B"</v>
      </c>
      <c r="CP49" s="335"/>
      <c r="CQ49" s="335"/>
      <c r="CR49" s="335"/>
      <c r="CS49" s="335"/>
      <c r="CT49" s="335"/>
      <c r="CU49" s="335"/>
      <c r="CV49" s="335"/>
      <c r="CW49" s="335"/>
      <c r="CX49" s="335"/>
      <c r="CY49" s="363"/>
      <c r="CZ49" s="363"/>
      <c r="DA49" s="36"/>
      <c r="DB49" s="36"/>
      <c r="DC49" s="36"/>
      <c r="DD49" s="36"/>
      <c r="DE49" s="36"/>
      <c r="DF49" s="33"/>
      <c r="DG49" s="334" t="s">
        <v>16</v>
      </c>
      <c r="DH49" s="334"/>
      <c r="DI49" s="34">
        <f>CD47</f>
        <v>4</v>
      </c>
      <c r="DJ49" s="35" t="s">
        <v>17</v>
      </c>
      <c r="DK49" s="335" t="str">
        <f ca="1">LOOKUP(DI49,$B$2:$B$9,$D$2:$D$9)</f>
        <v>Mnichovická "B"</v>
      </c>
      <c r="DL49" s="335"/>
      <c r="DM49" s="335"/>
      <c r="DN49" s="335"/>
      <c r="DO49" s="335"/>
      <c r="DP49" s="335"/>
      <c r="DQ49" s="335"/>
      <c r="DR49" s="335"/>
      <c r="DS49" s="335"/>
      <c r="DT49" s="335"/>
      <c r="DU49" s="335"/>
      <c r="DV49" s="335"/>
      <c r="DW49" s="335"/>
      <c r="DX49" s="22"/>
    </row>
    <row r="50" spans="2:128" ht="20.25" customHeight="1" x14ac:dyDescent="0.25">
      <c r="B50" t="str">
        <f>IF($A$1=1,'[1]Presenční listina'!B57,"")</f>
        <v/>
      </c>
      <c r="CF50" s="19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9"/>
      <c r="DS50" s="39"/>
      <c r="DT50" s="39"/>
      <c r="DU50" s="39"/>
      <c r="DV50" s="39"/>
      <c r="DW50" s="39"/>
      <c r="DX50" s="22"/>
    </row>
    <row r="51" spans="2:128" ht="20.25" customHeight="1" x14ac:dyDescent="0.25">
      <c r="B51" t="str">
        <f>IF($A$1=1,'[1]Presenční listina'!B58,"")</f>
        <v/>
      </c>
      <c r="CF51" s="19"/>
      <c r="CG51" s="41" t="s">
        <v>21</v>
      </c>
      <c r="CH51" s="42">
        <f>CM49</f>
        <v>1</v>
      </c>
      <c r="CI51" s="43" t="s">
        <v>10</v>
      </c>
      <c r="CJ51" s="44">
        <v>1</v>
      </c>
      <c r="CK51" s="44">
        <v>2</v>
      </c>
      <c r="CL51" s="44">
        <v>3</v>
      </c>
      <c r="CM51" s="44">
        <v>4</v>
      </c>
      <c r="CN51" s="44">
        <v>5</v>
      </c>
      <c r="CO51" s="44">
        <v>6</v>
      </c>
      <c r="CP51" s="44">
        <v>7</v>
      </c>
      <c r="CQ51" s="44">
        <v>8</v>
      </c>
      <c r="CR51" s="44">
        <v>9</v>
      </c>
      <c r="CS51" s="44">
        <v>10</v>
      </c>
      <c r="CT51" s="44">
        <v>11</v>
      </c>
      <c r="CU51" s="44">
        <v>12</v>
      </c>
      <c r="CV51" s="44">
        <v>13</v>
      </c>
      <c r="CW51" s="44">
        <v>14</v>
      </c>
      <c r="CX51" s="44">
        <v>15</v>
      </c>
      <c r="CY51" s="44">
        <v>16</v>
      </c>
      <c r="CZ51" s="44">
        <v>17</v>
      </c>
      <c r="DA51" s="44">
        <v>18</v>
      </c>
      <c r="DB51" s="44">
        <v>19</v>
      </c>
      <c r="DC51" s="44">
        <v>20</v>
      </c>
      <c r="DD51" s="44">
        <v>21</v>
      </c>
      <c r="DE51" s="44">
        <v>22</v>
      </c>
      <c r="DF51" s="44">
        <v>23</v>
      </c>
      <c r="DG51" s="44">
        <v>24</v>
      </c>
      <c r="DH51" s="44">
        <v>25</v>
      </c>
      <c r="DI51" s="44">
        <v>26</v>
      </c>
      <c r="DJ51" s="44">
        <v>27</v>
      </c>
      <c r="DK51" s="44">
        <v>28</v>
      </c>
      <c r="DL51" s="44">
        <v>29</v>
      </c>
      <c r="DM51" s="44">
        <v>30</v>
      </c>
      <c r="DN51" s="44">
        <v>31</v>
      </c>
      <c r="DO51" s="44">
        <v>32</v>
      </c>
      <c r="DP51" s="44">
        <v>33</v>
      </c>
      <c r="DQ51" s="44">
        <v>34</v>
      </c>
      <c r="DR51" s="45">
        <v>35</v>
      </c>
      <c r="DS51" s="45">
        <v>36</v>
      </c>
      <c r="DT51" s="45">
        <v>37</v>
      </c>
      <c r="DU51" s="45">
        <v>38</v>
      </c>
      <c r="DV51" s="45">
        <v>39</v>
      </c>
      <c r="DW51" s="45">
        <v>40</v>
      </c>
      <c r="DX51" s="22"/>
    </row>
    <row r="52" spans="2:128" ht="20.25" customHeight="1" x14ac:dyDescent="0.25">
      <c r="CF52" s="19"/>
      <c r="CG52" s="47"/>
      <c r="CH52" s="48"/>
      <c r="CI52" s="49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1"/>
      <c r="DS52" s="51"/>
      <c r="DT52" s="51"/>
      <c r="DU52" s="51"/>
      <c r="DV52" s="51"/>
      <c r="DW52" s="51"/>
      <c r="DX52" s="22"/>
    </row>
    <row r="53" spans="2:128" ht="20.25" customHeight="1" x14ac:dyDescent="0.25">
      <c r="CF53" s="19"/>
      <c r="CG53" s="52" t="s">
        <v>21</v>
      </c>
      <c r="CH53" s="53">
        <f>DI49</f>
        <v>4</v>
      </c>
      <c r="CI53" s="54" t="s">
        <v>10</v>
      </c>
      <c r="CJ53" s="44">
        <v>1</v>
      </c>
      <c r="CK53" s="44">
        <v>2</v>
      </c>
      <c r="CL53" s="44">
        <v>3</v>
      </c>
      <c r="CM53" s="44">
        <v>4</v>
      </c>
      <c r="CN53" s="44">
        <v>5</v>
      </c>
      <c r="CO53" s="44">
        <v>6</v>
      </c>
      <c r="CP53" s="44">
        <v>7</v>
      </c>
      <c r="CQ53" s="44">
        <v>8</v>
      </c>
      <c r="CR53" s="44">
        <v>9</v>
      </c>
      <c r="CS53" s="44">
        <v>10</v>
      </c>
      <c r="CT53" s="44">
        <v>11</v>
      </c>
      <c r="CU53" s="44">
        <v>12</v>
      </c>
      <c r="CV53" s="44">
        <v>13</v>
      </c>
      <c r="CW53" s="44">
        <v>14</v>
      </c>
      <c r="CX53" s="44">
        <v>15</v>
      </c>
      <c r="CY53" s="44">
        <v>16</v>
      </c>
      <c r="CZ53" s="44">
        <v>17</v>
      </c>
      <c r="DA53" s="44">
        <v>18</v>
      </c>
      <c r="DB53" s="44">
        <v>19</v>
      </c>
      <c r="DC53" s="44">
        <v>20</v>
      </c>
      <c r="DD53" s="44">
        <v>21</v>
      </c>
      <c r="DE53" s="44">
        <v>22</v>
      </c>
      <c r="DF53" s="44">
        <v>23</v>
      </c>
      <c r="DG53" s="44">
        <v>24</v>
      </c>
      <c r="DH53" s="44">
        <v>25</v>
      </c>
      <c r="DI53" s="44">
        <v>26</v>
      </c>
      <c r="DJ53" s="44">
        <v>27</v>
      </c>
      <c r="DK53" s="44">
        <v>28</v>
      </c>
      <c r="DL53" s="44">
        <v>29</v>
      </c>
      <c r="DM53" s="44">
        <v>30</v>
      </c>
      <c r="DN53" s="44">
        <v>31</v>
      </c>
      <c r="DO53" s="44">
        <v>32</v>
      </c>
      <c r="DP53" s="44">
        <v>33</v>
      </c>
      <c r="DQ53" s="44">
        <v>34</v>
      </c>
      <c r="DR53" s="45">
        <v>35</v>
      </c>
      <c r="DS53" s="45">
        <v>36</v>
      </c>
      <c r="DT53" s="45">
        <v>37</v>
      </c>
      <c r="DU53" s="45">
        <v>38</v>
      </c>
      <c r="DV53" s="45">
        <v>39</v>
      </c>
      <c r="DW53" s="45">
        <v>40</v>
      </c>
      <c r="DX53" s="22"/>
    </row>
    <row r="54" spans="2:128" ht="20.25" customHeight="1" thickBot="1" x14ac:dyDescent="0.3">
      <c r="CF54" s="55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7"/>
    </row>
    <row r="55" spans="2:128" ht="20.25" customHeight="1" thickTop="1" x14ac:dyDescent="0.25">
      <c r="CF55" s="7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9"/>
    </row>
    <row r="56" spans="2:128" ht="20.25" customHeight="1" x14ac:dyDescent="0.25">
      <c r="BW56" s="6" t="str">
        <f>AY16</f>
        <v>22. KOLO</v>
      </c>
      <c r="BX56" s="6">
        <f>AZ16</f>
        <v>0.52916666666666656</v>
      </c>
      <c r="BY56" s="6">
        <f>BA16</f>
        <v>45</v>
      </c>
      <c r="BZ56" s="6" t="str">
        <f t="shared" ref="BZ56:CD57" si="7">BB16</f>
        <v>HŘIŠTĚ</v>
      </c>
      <c r="CA56" s="6" t="str">
        <f t="shared" si="7"/>
        <v>skupina</v>
      </c>
      <c r="CB56" s="6">
        <f t="shared" si="7"/>
        <v>1</v>
      </c>
      <c r="CC56" s="6" t="str">
        <f t="shared" si="7"/>
        <v>:</v>
      </c>
      <c r="CD56" s="6">
        <f t="shared" si="7"/>
        <v>3</v>
      </c>
      <c r="CF56" s="19"/>
      <c r="CG56" s="325" t="str">
        <f>BW56</f>
        <v>22. KOLO</v>
      </c>
      <c r="CH56" s="325"/>
      <c r="CI56" s="325"/>
      <c r="CJ56" s="325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326">
        <f>BY56</f>
        <v>45</v>
      </c>
      <c r="CV56" s="326"/>
      <c r="CW56" s="327" t="s">
        <v>11</v>
      </c>
      <c r="CX56" s="327"/>
      <c r="CY56" s="327"/>
      <c r="CZ56" s="327"/>
      <c r="DA56" s="315" t="s">
        <v>12</v>
      </c>
      <c r="DB56" s="316">
        <f>BX56</f>
        <v>0.52916666666666656</v>
      </c>
      <c r="DC56" s="316"/>
      <c r="DD56" s="317" t="s">
        <v>9</v>
      </c>
      <c r="DE56" s="317"/>
      <c r="DF56" s="318" t="str">
        <f>CA57</f>
        <v>F</v>
      </c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1"/>
      <c r="DS56" s="319" t="s">
        <v>13</v>
      </c>
      <c r="DT56" s="319"/>
      <c r="DU56" s="319"/>
      <c r="DV56" s="320">
        <f>BZ57</f>
        <v>4</v>
      </c>
      <c r="DW56" s="320"/>
      <c r="DX56" s="22"/>
    </row>
    <row r="57" spans="2:128" ht="20.25" customHeight="1" x14ac:dyDescent="0.25">
      <c r="BZ57" s="6">
        <f t="shared" si="7"/>
        <v>4</v>
      </c>
      <c r="CA57" s="6" t="str">
        <f t="shared" si="7"/>
        <v>F</v>
      </c>
      <c r="CB57" s="6" t="str">
        <f t="shared" ca="1" si="7"/>
        <v>Ovčárecká "B"</v>
      </c>
      <c r="CC57" s="6">
        <f t="shared" si="7"/>
        <v>0</v>
      </c>
      <c r="CD57" s="6" t="str">
        <f t="shared" ca="1" si="7"/>
        <v>Prok.Velikého "A"</v>
      </c>
      <c r="CF57" s="19"/>
      <c r="CG57" s="325"/>
      <c r="CH57" s="325"/>
      <c r="CI57" s="325"/>
      <c r="CJ57" s="325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326"/>
      <c r="CV57" s="326"/>
      <c r="CW57" s="327"/>
      <c r="CX57" s="327"/>
      <c r="CY57" s="327"/>
      <c r="CZ57" s="327"/>
      <c r="DA57" s="315"/>
      <c r="DB57" s="316"/>
      <c r="DC57" s="316"/>
      <c r="DD57" s="317"/>
      <c r="DE57" s="317"/>
      <c r="DF57" s="318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1"/>
      <c r="DS57" s="319"/>
      <c r="DT57" s="319"/>
      <c r="DU57" s="319"/>
      <c r="DV57" s="320"/>
      <c r="DW57" s="320"/>
      <c r="DX57" s="22"/>
    </row>
    <row r="58" spans="2:128" ht="20.25" customHeight="1" x14ac:dyDescent="0.25">
      <c r="CF58" s="19"/>
      <c r="CG58" s="33"/>
      <c r="CH58" s="33"/>
      <c r="CI58" s="33"/>
      <c r="CJ58" s="33"/>
      <c r="CK58" s="334" t="s">
        <v>16</v>
      </c>
      <c r="CL58" s="334"/>
      <c r="CM58" s="34">
        <f>CB56</f>
        <v>1</v>
      </c>
      <c r="CN58" s="35" t="s">
        <v>17</v>
      </c>
      <c r="CO58" s="335" t="str">
        <f ca="1">LOOKUP(CM58,$B$2:$B$9,$D$2:$D$9)</f>
        <v>Ovčárecká "B"</v>
      </c>
      <c r="CP58" s="335"/>
      <c r="CQ58" s="335"/>
      <c r="CR58" s="335"/>
      <c r="CS58" s="335"/>
      <c r="CT58" s="335"/>
      <c r="CU58" s="335"/>
      <c r="CV58" s="335"/>
      <c r="CW58" s="335"/>
      <c r="CX58" s="335"/>
      <c r="CY58" s="363"/>
      <c r="CZ58" s="363"/>
      <c r="DA58" s="36"/>
      <c r="DB58" s="36"/>
      <c r="DC58" s="36"/>
      <c r="DD58" s="36"/>
      <c r="DE58" s="36"/>
      <c r="DF58" s="33"/>
      <c r="DG58" s="334" t="s">
        <v>16</v>
      </c>
      <c r="DH58" s="334"/>
      <c r="DI58" s="34">
        <f>CD56</f>
        <v>3</v>
      </c>
      <c r="DJ58" s="35" t="s">
        <v>17</v>
      </c>
      <c r="DK58" s="335" t="str">
        <f ca="1">LOOKUP(DI58,$B$2:$B$9,$D$2:$D$9)</f>
        <v>Prok.Velikého "A"</v>
      </c>
      <c r="DL58" s="335"/>
      <c r="DM58" s="335"/>
      <c r="DN58" s="335"/>
      <c r="DO58" s="335"/>
      <c r="DP58" s="335"/>
      <c r="DQ58" s="335"/>
      <c r="DR58" s="335"/>
      <c r="DS58" s="335"/>
      <c r="DT58" s="335"/>
      <c r="DU58" s="335"/>
      <c r="DV58" s="335"/>
      <c r="DW58" s="335"/>
      <c r="DX58" s="22"/>
    </row>
    <row r="59" spans="2:128" ht="20.25" customHeight="1" x14ac:dyDescent="0.25">
      <c r="CF59" s="19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9"/>
      <c r="DS59" s="39"/>
      <c r="DT59" s="39"/>
      <c r="DU59" s="39"/>
      <c r="DV59" s="39"/>
      <c r="DW59" s="39"/>
      <c r="DX59" s="22"/>
    </row>
    <row r="60" spans="2:128" ht="20.25" customHeight="1" x14ac:dyDescent="0.25">
      <c r="CF60" s="19"/>
      <c r="CG60" s="41" t="s">
        <v>21</v>
      </c>
      <c r="CH60" s="42">
        <f>CM58</f>
        <v>1</v>
      </c>
      <c r="CI60" s="43" t="s">
        <v>10</v>
      </c>
      <c r="CJ60" s="44">
        <v>1</v>
      </c>
      <c r="CK60" s="44">
        <v>2</v>
      </c>
      <c r="CL60" s="44">
        <v>3</v>
      </c>
      <c r="CM60" s="44">
        <v>4</v>
      </c>
      <c r="CN60" s="44">
        <v>5</v>
      </c>
      <c r="CO60" s="44">
        <v>6</v>
      </c>
      <c r="CP60" s="44">
        <v>7</v>
      </c>
      <c r="CQ60" s="44">
        <v>8</v>
      </c>
      <c r="CR60" s="44">
        <v>9</v>
      </c>
      <c r="CS60" s="44">
        <v>10</v>
      </c>
      <c r="CT60" s="44">
        <v>11</v>
      </c>
      <c r="CU60" s="44">
        <v>12</v>
      </c>
      <c r="CV60" s="44">
        <v>13</v>
      </c>
      <c r="CW60" s="44">
        <v>14</v>
      </c>
      <c r="CX60" s="44">
        <v>15</v>
      </c>
      <c r="CY60" s="44">
        <v>16</v>
      </c>
      <c r="CZ60" s="44">
        <v>17</v>
      </c>
      <c r="DA60" s="44">
        <v>18</v>
      </c>
      <c r="DB60" s="44">
        <v>19</v>
      </c>
      <c r="DC60" s="44">
        <v>20</v>
      </c>
      <c r="DD60" s="44">
        <v>21</v>
      </c>
      <c r="DE60" s="44">
        <v>22</v>
      </c>
      <c r="DF60" s="44">
        <v>23</v>
      </c>
      <c r="DG60" s="44">
        <v>24</v>
      </c>
      <c r="DH60" s="44">
        <v>25</v>
      </c>
      <c r="DI60" s="44">
        <v>26</v>
      </c>
      <c r="DJ60" s="44">
        <v>27</v>
      </c>
      <c r="DK60" s="44">
        <v>28</v>
      </c>
      <c r="DL60" s="44">
        <v>29</v>
      </c>
      <c r="DM60" s="44">
        <v>30</v>
      </c>
      <c r="DN60" s="44">
        <v>31</v>
      </c>
      <c r="DO60" s="44">
        <v>32</v>
      </c>
      <c r="DP60" s="44">
        <v>33</v>
      </c>
      <c r="DQ60" s="44">
        <v>34</v>
      </c>
      <c r="DR60" s="45">
        <v>35</v>
      </c>
      <c r="DS60" s="45">
        <v>36</v>
      </c>
      <c r="DT60" s="45">
        <v>37</v>
      </c>
      <c r="DU60" s="45">
        <v>38</v>
      </c>
      <c r="DV60" s="45">
        <v>39</v>
      </c>
      <c r="DW60" s="45">
        <v>40</v>
      </c>
      <c r="DX60" s="22"/>
    </row>
    <row r="61" spans="2:128" ht="20.25" customHeight="1" x14ac:dyDescent="0.25">
      <c r="CF61" s="19"/>
      <c r="CG61" s="47"/>
      <c r="CH61" s="48"/>
      <c r="CI61" s="49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1"/>
      <c r="DS61" s="51"/>
      <c r="DT61" s="51"/>
      <c r="DU61" s="51"/>
      <c r="DV61" s="51"/>
      <c r="DW61" s="51"/>
      <c r="DX61" s="22"/>
    </row>
    <row r="62" spans="2:128" ht="20.25" customHeight="1" x14ac:dyDescent="0.25">
      <c r="CF62" s="19"/>
      <c r="CG62" s="52" t="s">
        <v>21</v>
      </c>
      <c r="CH62" s="53">
        <f>DI58</f>
        <v>3</v>
      </c>
      <c r="CI62" s="54" t="s">
        <v>10</v>
      </c>
      <c r="CJ62" s="44">
        <v>1</v>
      </c>
      <c r="CK62" s="44">
        <v>2</v>
      </c>
      <c r="CL62" s="44">
        <v>3</v>
      </c>
      <c r="CM62" s="44">
        <v>4</v>
      </c>
      <c r="CN62" s="44">
        <v>5</v>
      </c>
      <c r="CO62" s="44">
        <v>6</v>
      </c>
      <c r="CP62" s="44">
        <v>7</v>
      </c>
      <c r="CQ62" s="44">
        <v>8</v>
      </c>
      <c r="CR62" s="44">
        <v>9</v>
      </c>
      <c r="CS62" s="44">
        <v>10</v>
      </c>
      <c r="CT62" s="44">
        <v>11</v>
      </c>
      <c r="CU62" s="44">
        <v>12</v>
      </c>
      <c r="CV62" s="44">
        <v>13</v>
      </c>
      <c r="CW62" s="44">
        <v>14</v>
      </c>
      <c r="CX62" s="44">
        <v>15</v>
      </c>
      <c r="CY62" s="44">
        <v>16</v>
      </c>
      <c r="CZ62" s="44">
        <v>17</v>
      </c>
      <c r="DA62" s="44">
        <v>18</v>
      </c>
      <c r="DB62" s="44">
        <v>19</v>
      </c>
      <c r="DC62" s="44">
        <v>20</v>
      </c>
      <c r="DD62" s="44">
        <v>21</v>
      </c>
      <c r="DE62" s="44">
        <v>22</v>
      </c>
      <c r="DF62" s="44">
        <v>23</v>
      </c>
      <c r="DG62" s="44">
        <v>24</v>
      </c>
      <c r="DH62" s="44">
        <v>25</v>
      </c>
      <c r="DI62" s="44">
        <v>26</v>
      </c>
      <c r="DJ62" s="44">
        <v>27</v>
      </c>
      <c r="DK62" s="44">
        <v>28</v>
      </c>
      <c r="DL62" s="44">
        <v>29</v>
      </c>
      <c r="DM62" s="44">
        <v>30</v>
      </c>
      <c r="DN62" s="44">
        <v>31</v>
      </c>
      <c r="DO62" s="44">
        <v>32</v>
      </c>
      <c r="DP62" s="44">
        <v>33</v>
      </c>
      <c r="DQ62" s="44">
        <v>34</v>
      </c>
      <c r="DR62" s="45">
        <v>35</v>
      </c>
      <c r="DS62" s="45">
        <v>36</v>
      </c>
      <c r="DT62" s="45">
        <v>37</v>
      </c>
      <c r="DU62" s="45">
        <v>38</v>
      </c>
      <c r="DV62" s="45">
        <v>39</v>
      </c>
      <c r="DW62" s="45">
        <v>40</v>
      </c>
      <c r="DX62" s="22"/>
    </row>
    <row r="63" spans="2:128" ht="20.25" customHeight="1" thickBot="1" x14ac:dyDescent="0.3">
      <c r="CF63" s="55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7"/>
    </row>
    <row r="64" spans="2:128" ht="20.25" customHeight="1" thickTop="1" x14ac:dyDescent="0.25">
      <c r="CF64" s="7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9"/>
    </row>
    <row r="65" spans="75:128" ht="20.25" customHeight="1" x14ac:dyDescent="0.25">
      <c r="BW65" s="6" t="str">
        <f t="shared" ref="BW65:CD65" si="8">AY20</f>
        <v>18. KOLO</v>
      </c>
      <c r="BX65" s="6">
        <f t="shared" si="8"/>
        <v>0.49583333333333335</v>
      </c>
      <c r="BY65" s="6">
        <f t="shared" si="8"/>
        <v>31</v>
      </c>
      <c r="BZ65" s="6" t="str">
        <f t="shared" si="8"/>
        <v>HŘIŠTĚ</v>
      </c>
      <c r="CA65" s="6" t="str">
        <f t="shared" si="8"/>
        <v>skupina</v>
      </c>
      <c r="CB65" s="6">
        <f t="shared" si="8"/>
        <v>3</v>
      </c>
      <c r="CC65" s="6" t="str">
        <f t="shared" si="8"/>
        <v>:</v>
      </c>
      <c r="CD65" s="6">
        <f t="shared" si="8"/>
        <v>5</v>
      </c>
      <c r="CF65" s="19"/>
      <c r="CG65" s="325" t="str">
        <f>BW65</f>
        <v>18. KOLO</v>
      </c>
      <c r="CH65" s="325"/>
      <c r="CI65" s="325"/>
      <c r="CJ65" s="325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326">
        <f>BY65</f>
        <v>31</v>
      </c>
      <c r="CV65" s="326"/>
      <c r="CW65" s="327" t="s">
        <v>11</v>
      </c>
      <c r="CX65" s="327"/>
      <c r="CY65" s="327"/>
      <c r="CZ65" s="327"/>
      <c r="DA65" s="315" t="s">
        <v>12</v>
      </c>
      <c r="DB65" s="316">
        <f>BX65</f>
        <v>0.49583333333333335</v>
      </c>
      <c r="DC65" s="316"/>
      <c r="DD65" s="317" t="s">
        <v>9</v>
      </c>
      <c r="DE65" s="317"/>
      <c r="DF65" s="318" t="str">
        <f>CA66</f>
        <v>F</v>
      </c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1"/>
      <c r="DS65" s="319" t="s">
        <v>13</v>
      </c>
      <c r="DT65" s="319"/>
      <c r="DU65" s="319"/>
      <c r="DV65" s="320">
        <f>BZ66</f>
        <v>6</v>
      </c>
      <c r="DW65" s="320"/>
      <c r="DX65" s="22"/>
    </row>
    <row r="66" spans="75:128" ht="20.25" customHeight="1" x14ac:dyDescent="0.25">
      <c r="BZ66" s="6">
        <f>BB21</f>
        <v>6</v>
      </c>
      <c r="CA66" s="6" t="str">
        <f>BC21</f>
        <v>F</v>
      </c>
      <c r="CB66" s="6" t="str">
        <f ca="1">BD21</f>
        <v>Prok.Velikého "A"</v>
      </c>
      <c r="CC66" s="6">
        <f>BE21</f>
        <v>0</v>
      </c>
      <c r="CD66" s="6" t="str">
        <f ca="1">BF21</f>
        <v>Lipanská "A"</v>
      </c>
      <c r="CF66" s="19"/>
      <c r="CG66" s="325"/>
      <c r="CH66" s="325"/>
      <c r="CI66" s="325"/>
      <c r="CJ66" s="325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326"/>
      <c r="CV66" s="326"/>
      <c r="CW66" s="327"/>
      <c r="CX66" s="327"/>
      <c r="CY66" s="327"/>
      <c r="CZ66" s="327"/>
      <c r="DA66" s="315"/>
      <c r="DB66" s="316"/>
      <c r="DC66" s="316"/>
      <c r="DD66" s="317"/>
      <c r="DE66" s="317"/>
      <c r="DF66" s="318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1"/>
      <c r="DS66" s="319"/>
      <c r="DT66" s="319"/>
      <c r="DU66" s="319"/>
      <c r="DV66" s="320"/>
      <c r="DW66" s="320"/>
      <c r="DX66" s="22"/>
    </row>
    <row r="67" spans="75:128" ht="20.25" customHeight="1" x14ac:dyDescent="0.25">
      <c r="CF67" s="19"/>
      <c r="CG67" s="33"/>
      <c r="CH67" s="33"/>
      <c r="CI67" s="33"/>
      <c r="CJ67" s="33"/>
      <c r="CK67" s="334" t="s">
        <v>16</v>
      </c>
      <c r="CL67" s="334"/>
      <c r="CM67" s="34">
        <f>CB65</f>
        <v>3</v>
      </c>
      <c r="CN67" s="35" t="s">
        <v>17</v>
      </c>
      <c r="CO67" s="335" t="str">
        <f ca="1">LOOKUP(CM67,$B$2:$B$9,$D$2:$D$9)</f>
        <v>Prok.Velikého "A"</v>
      </c>
      <c r="CP67" s="335"/>
      <c r="CQ67" s="335"/>
      <c r="CR67" s="335"/>
      <c r="CS67" s="335"/>
      <c r="CT67" s="335"/>
      <c r="CU67" s="335"/>
      <c r="CV67" s="335"/>
      <c r="CW67" s="335"/>
      <c r="CX67" s="335"/>
      <c r="CY67" s="363"/>
      <c r="CZ67" s="363"/>
      <c r="DA67" s="36"/>
      <c r="DB67" s="36"/>
      <c r="DC67" s="36"/>
      <c r="DD67" s="36"/>
      <c r="DE67" s="36"/>
      <c r="DF67" s="33"/>
      <c r="DG67" s="334" t="s">
        <v>16</v>
      </c>
      <c r="DH67" s="334"/>
      <c r="DI67" s="34">
        <f>CD65</f>
        <v>5</v>
      </c>
      <c r="DJ67" s="35" t="s">
        <v>17</v>
      </c>
      <c r="DK67" s="335" t="str">
        <f ca="1">LOOKUP(DI67,$B$2:$B$9,$D$2:$D$9)</f>
        <v>Lipanská "A"</v>
      </c>
      <c r="DL67" s="335"/>
      <c r="DM67" s="335"/>
      <c r="DN67" s="335"/>
      <c r="DO67" s="335"/>
      <c r="DP67" s="335"/>
      <c r="DQ67" s="335"/>
      <c r="DR67" s="335"/>
      <c r="DS67" s="335"/>
      <c r="DT67" s="335"/>
      <c r="DU67" s="335"/>
      <c r="DV67" s="335"/>
      <c r="DW67" s="335"/>
      <c r="DX67" s="22"/>
    </row>
    <row r="68" spans="75:128" ht="20.25" customHeight="1" x14ac:dyDescent="0.25">
      <c r="CF68" s="19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9"/>
      <c r="DS68" s="39"/>
      <c r="DT68" s="39"/>
      <c r="DU68" s="39"/>
      <c r="DV68" s="39"/>
      <c r="DW68" s="39"/>
      <c r="DX68" s="22"/>
    </row>
    <row r="69" spans="75:128" ht="20.25" customHeight="1" x14ac:dyDescent="0.25">
      <c r="CF69" s="19"/>
      <c r="CG69" s="41" t="s">
        <v>21</v>
      </c>
      <c r="CH69" s="42">
        <f>CM67</f>
        <v>3</v>
      </c>
      <c r="CI69" s="43" t="s">
        <v>10</v>
      </c>
      <c r="CJ69" s="44">
        <v>1</v>
      </c>
      <c r="CK69" s="44">
        <v>2</v>
      </c>
      <c r="CL69" s="44">
        <v>3</v>
      </c>
      <c r="CM69" s="44">
        <v>4</v>
      </c>
      <c r="CN69" s="44">
        <v>5</v>
      </c>
      <c r="CO69" s="44">
        <v>6</v>
      </c>
      <c r="CP69" s="44">
        <v>7</v>
      </c>
      <c r="CQ69" s="44">
        <v>8</v>
      </c>
      <c r="CR69" s="44">
        <v>9</v>
      </c>
      <c r="CS69" s="44">
        <v>10</v>
      </c>
      <c r="CT69" s="44">
        <v>11</v>
      </c>
      <c r="CU69" s="44">
        <v>12</v>
      </c>
      <c r="CV69" s="44">
        <v>13</v>
      </c>
      <c r="CW69" s="44">
        <v>14</v>
      </c>
      <c r="CX69" s="44">
        <v>15</v>
      </c>
      <c r="CY69" s="44">
        <v>16</v>
      </c>
      <c r="CZ69" s="44">
        <v>17</v>
      </c>
      <c r="DA69" s="44">
        <v>18</v>
      </c>
      <c r="DB69" s="44">
        <v>19</v>
      </c>
      <c r="DC69" s="44">
        <v>20</v>
      </c>
      <c r="DD69" s="44">
        <v>21</v>
      </c>
      <c r="DE69" s="44">
        <v>22</v>
      </c>
      <c r="DF69" s="44">
        <v>23</v>
      </c>
      <c r="DG69" s="44">
        <v>24</v>
      </c>
      <c r="DH69" s="44">
        <v>25</v>
      </c>
      <c r="DI69" s="44">
        <v>26</v>
      </c>
      <c r="DJ69" s="44">
        <v>27</v>
      </c>
      <c r="DK69" s="44">
        <v>28</v>
      </c>
      <c r="DL69" s="44">
        <v>29</v>
      </c>
      <c r="DM69" s="44">
        <v>30</v>
      </c>
      <c r="DN69" s="44">
        <v>31</v>
      </c>
      <c r="DO69" s="44">
        <v>32</v>
      </c>
      <c r="DP69" s="44">
        <v>33</v>
      </c>
      <c r="DQ69" s="44">
        <v>34</v>
      </c>
      <c r="DR69" s="45">
        <v>35</v>
      </c>
      <c r="DS69" s="45">
        <v>36</v>
      </c>
      <c r="DT69" s="45">
        <v>37</v>
      </c>
      <c r="DU69" s="45">
        <v>38</v>
      </c>
      <c r="DV69" s="45">
        <v>39</v>
      </c>
      <c r="DW69" s="45">
        <v>40</v>
      </c>
      <c r="DX69" s="22"/>
    </row>
    <row r="70" spans="75:128" ht="20.25" customHeight="1" x14ac:dyDescent="0.25">
      <c r="CF70" s="19"/>
      <c r="CG70" s="47"/>
      <c r="CH70" s="48"/>
      <c r="CI70" s="49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1"/>
      <c r="DS70" s="51"/>
      <c r="DT70" s="51"/>
      <c r="DU70" s="51"/>
      <c r="DV70" s="51"/>
      <c r="DW70" s="51"/>
      <c r="DX70" s="22"/>
    </row>
    <row r="71" spans="75:128" ht="20.25" customHeight="1" x14ac:dyDescent="0.25">
      <c r="CF71" s="19"/>
      <c r="CG71" s="52" t="s">
        <v>21</v>
      </c>
      <c r="CH71" s="53">
        <f>DI67</f>
        <v>5</v>
      </c>
      <c r="CI71" s="54" t="s">
        <v>10</v>
      </c>
      <c r="CJ71" s="44">
        <v>1</v>
      </c>
      <c r="CK71" s="44">
        <v>2</v>
      </c>
      <c r="CL71" s="44">
        <v>3</v>
      </c>
      <c r="CM71" s="44">
        <v>4</v>
      </c>
      <c r="CN71" s="44">
        <v>5</v>
      </c>
      <c r="CO71" s="44">
        <v>6</v>
      </c>
      <c r="CP71" s="44">
        <v>7</v>
      </c>
      <c r="CQ71" s="44">
        <v>8</v>
      </c>
      <c r="CR71" s="44">
        <v>9</v>
      </c>
      <c r="CS71" s="44">
        <v>10</v>
      </c>
      <c r="CT71" s="44">
        <v>11</v>
      </c>
      <c r="CU71" s="44">
        <v>12</v>
      </c>
      <c r="CV71" s="44">
        <v>13</v>
      </c>
      <c r="CW71" s="44">
        <v>14</v>
      </c>
      <c r="CX71" s="44">
        <v>15</v>
      </c>
      <c r="CY71" s="44">
        <v>16</v>
      </c>
      <c r="CZ71" s="44">
        <v>17</v>
      </c>
      <c r="DA71" s="44">
        <v>18</v>
      </c>
      <c r="DB71" s="44">
        <v>19</v>
      </c>
      <c r="DC71" s="44">
        <v>20</v>
      </c>
      <c r="DD71" s="44">
        <v>21</v>
      </c>
      <c r="DE71" s="44">
        <v>22</v>
      </c>
      <c r="DF71" s="44">
        <v>23</v>
      </c>
      <c r="DG71" s="44">
        <v>24</v>
      </c>
      <c r="DH71" s="44">
        <v>25</v>
      </c>
      <c r="DI71" s="44">
        <v>26</v>
      </c>
      <c r="DJ71" s="44">
        <v>27</v>
      </c>
      <c r="DK71" s="44">
        <v>28</v>
      </c>
      <c r="DL71" s="44">
        <v>29</v>
      </c>
      <c r="DM71" s="44">
        <v>30</v>
      </c>
      <c r="DN71" s="44">
        <v>31</v>
      </c>
      <c r="DO71" s="44">
        <v>32</v>
      </c>
      <c r="DP71" s="44">
        <v>33</v>
      </c>
      <c r="DQ71" s="44">
        <v>34</v>
      </c>
      <c r="DR71" s="45">
        <v>35</v>
      </c>
      <c r="DS71" s="45">
        <v>36</v>
      </c>
      <c r="DT71" s="45">
        <v>37</v>
      </c>
      <c r="DU71" s="45">
        <v>38</v>
      </c>
      <c r="DV71" s="45">
        <v>39</v>
      </c>
      <c r="DW71" s="45">
        <v>40</v>
      </c>
      <c r="DX71" s="22"/>
    </row>
    <row r="72" spans="75:128" ht="20.25" customHeight="1" thickBot="1" x14ac:dyDescent="0.3">
      <c r="CF72" s="55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7"/>
    </row>
    <row r="73" spans="75:128" ht="20.25" customHeight="1" thickTop="1" x14ac:dyDescent="0.25">
      <c r="CF73" s="7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9"/>
    </row>
    <row r="74" spans="75:128" ht="20.25" customHeight="1" x14ac:dyDescent="0.25">
      <c r="BW74" s="6" t="str">
        <f t="shared" ref="BW74:CD74" si="9">AY22</f>
        <v>19. KOLO</v>
      </c>
      <c r="BX74" s="6">
        <f t="shared" si="9"/>
        <v>0.50416666666666665</v>
      </c>
      <c r="BY74" s="6">
        <f t="shared" si="9"/>
        <v>35</v>
      </c>
      <c r="BZ74" s="6" t="str">
        <f t="shared" si="9"/>
        <v>HŘIŠTĚ</v>
      </c>
      <c r="CA74" s="6" t="str">
        <f t="shared" si="9"/>
        <v>skupina</v>
      </c>
      <c r="CB74" s="6">
        <f t="shared" si="9"/>
        <v>3</v>
      </c>
      <c r="CC74" s="6" t="str">
        <f t="shared" si="9"/>
        <v>:</v>
      </c>
      <c r="CD74" s="6">
        <f t="shared" si="9"/>
        <v>8</v>
      </c>
      <c r="CF74" s="19"/>
      <c r="CG74" s="325" t="str">
        <f>BW74</f>
        <v>19. KOLO</v>
      </c>
      <c r="CH74" s="325"/>
      <c r="CI74" s="325"/>
      <c r="CJ74" s="325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326">
        <f>BY74</f>
        <v>35</v>
      </c>
      <c r="CV74" s="326"/>
      <c r="CW74" s="327" t="s">
        <v>11</v>
      </c>
      <c r="CX74" s="327"/>
      <c r="CY74" s="327"/>
      <c r="CZ74" s="327"/>
      <c r="DA74" s="315" t="s">
        <v>12</v>
      </c>
      <c r="DB74" s="316">
        <f>BX74</f>
        <v>0.50416666666666665</v>
      </c>
      <c r="DC74" s="316"/>
      <c r="DD74" s="317" t="s">
        <v>9</v>
      </c>
      <c r="DE74" s="317"/>
      <c r="DF74" s="318" t="str">
        <f>CA75</f>
        <v>F</v>
      </c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1"/>
      <c r="DS74" s="319" t="s">
        <v>13</v>
      </c>
      <c r="DT74" s="319"/>
      <c r="DU74" s="319"/>
      <c r="DV74" s="320">
        <f>BZ75</f>
        <v>6</v>
      </c>
      <c r="DW74" s="320"/>
      <c r="DX74" s="22"/>
    </row>
    <row r="75" spans="75:128" ht="20.25" customHeight="1" x14ac:dyDescent="0.25">
      <c r="BZ75" s="6">
        <f>BB23</f>
        <v>6</v>
      </c>
      <c r="CA75" s="6" t="str">
        <f>BC23</f>
        <v>F</v>
      </c>
      <c r="CB75" s="6" t="str">
        <f ca="1">BD23</f>
        <v>Prok.Velikého "A"</v>
      </c>
      <c r="CC75" s="6">
        <f>BE23</f>
        <v>0</v>
      </c>
      <c r="CD75" s="6" t="str">
        <f ca="1">BF23</f>
        <v>Mnichovická "A"</v>
      </c>
      <c r="CF75" s="19"/>
      <c r="CG75" s="325"/>
      <c r="CH75" s="325"/>
      <c r="CI75" s="325"/>
      <c r="CJ75" s="325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326"/>
      <c r="CV75" s="326"/>
      <c r="CW75" s="327"/>
      <c r="CX75" s="327"/>
      <c r="CY75" s="327"/>
      <c r="CZ75" s="327"/>
      <c r="DA75" s="315"/>
      <c r="DB75" s="316"/>
      <c r="DC75" s="316"/>
      <c r="DD75" s="317"/>
      <c r="DE75" s="317"/>
      <c r="DF75" s="318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1"/>
      <c r="DS75" s="319"/>
      <c r="DT75" s="319"/>
      <c r="DU75" s="319"/>
      <c r="DV75" s="320"/>
      <c r="DW75" s="320"/>
      <c r="DX75" s="22"/>
    </row>
    <row r="76" spans="75:128" ht="20.25" customHeight="1" x14ac:dyDescent="0.25">
      <c r="CF76" s="19"/>
      <c r="CG76" s="33"/>
      <c r="CH76" s="33"/>
      <c r="CI76" s="33"/>
      <c r="CJ76" s="33"/>
      <c r="CK76" s="334" t="s">
        <v>16</v>
      </c>
      <c r="CL76" s="334"/>
      <c r="CM76" s="34">
        <f>CB74</f>
        <v>3</v>
      </c>
      <c r="CN76" s="35" t="s">
        <v>17</v>
      </c>
      <c r="CO76" s="335" t="str">
        <f ca="1">LOOKUP(CM76,$B$2:$B$9,$D$2:$D$9)</f>
        <v>Prok.Velikého "A"</v>
      </c>
      <c r="CP76" s="335"/>
      <c r="CQ76" s="335"/>
      <c r="CR76" s="335"/>
      <c r="CS76" s="335"/>
      <c r="CT76" s="335"/>
      <c r="CU76" s="335"/>
      <c r="CV76" s="335"/>
      <c r="CW76" s="335"/>
      <c r="CX76" s="335"/>
      <c r="CY76" s="363"/>
      <c r="CZ76" s="363"/>
      <c r="DA76" s="36"/>
      <c r="DB76" s="36"/>
      <c r="DC76" s="36"/>
      <c r="DD76" s="36"/>
      <c r="DE76" s="36"/>
      <c r="DF76" s="33"/>
      <c r="DG76" s="334" t="s">
        <v>16</v>
      </c>
      <c r="DH76" s="334"/>
      <c r="DI76" s="34">
        <f>CD74</f>
        <v>8</v>
      </c>
      <c r="DJ76" s="35" t="s">
        <v>17</v>
      </c>
      <c r="DK76" s="335" t="str">
        <f ca="1">LOOKUP(DI76,$B$2:$B$9,$D$2:$D$9)</f>
        <v>Mnichovická "A"</v>
      </c>
      <c r="DL76" s="335"/>
      <c r="DM76" s="335"/>
      <c r="DN76" s="335"/>
      <c r="DO76" s="335"/>
      <c r="DP76" s="335"/>
      <c r="DQ76" s="335"/>
      <c r="DR76" s="335"/>
      <c r="DS76" s="335"/>
      <c r="DT76" s="335"/>
      <c r="DU76" s="335"/>
      <c r="DV76" s="335"/>
      <c r="DW76" s="335"/>
      <c r="DX76" s="22"/>
    </row>
    <row r="77" spans="75:128" ht="20.25" customHeight="1" x14ac:dyDescent="0.25">
      <c r="CF77" s="19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9"/>
      <c r="DS77" s="39"/>
      <c r="DT77" s="39"/>
      <c r="DU77" s="39"/>
      <c r="DV77" s="39"/>
      <c r="DW77" s="39"/>
      <c r="DX77" s="22"/>
    </row>
    <row r="78" spans="75:128" ht="20.25" customHeight="1" x14ac:dyDescent="0.25">
      <c r="CF78" s="19"/>
      <c r="CG78" s="41" t="s">
        <v>21</v>
      </c>
      <c r="CH78" s="42">
        <f>CM76</f>
        <v>3</v>
      </c>
      <c r="CI78" s="43" t="s">
        <v>10</v>
      </c>
      <c r="CJ78" s="44">
        <v>1</v>
      </c>
      <c r="CK78" s="44">
        <v>2</v>
      </c>
      <c r="CL78" s="44">
        <v>3</v>
      </c>
      <c r="CM78" s="44">
        <v>4</v>
      </c>
      <c r="CN78" s="44">
        <v>5</v>
      </c>
      <c r="CO78" s="44">
        <v>6</v>
      </c>
      <c r="CP78" s="44">
        <v>7</v>
      </c>
      <c r="CQ78" s="44">
        <v>8</v>
      </c>
      <c r="CR78" s="44">
        <v>9</v>
      </c>
      <c r="CS78" s="44">
        <v>10</v>
      </c>
      <c r="CT78" s="44">
        <v>11</v>
      </c>
      <c r="CU78" s="44">
        <v>12</v>
      </c>
      <c r="CV78" s="44">
        <v>13</v>
      </c>
      <c r="CW78" s="44">
        <v>14</v>
      </c>
      <c r="CX78" s="44">
        <v>15</v>
      </c>
      <c r="CY78" s="44">
        <v>16</v>
      </c>
      <c r="CZ78" s="44">
        <v>17</v>
      </c>
      <c r="DA78" s="44">
        <v>18</v>
      </c>
      <c r="DB78" s="44">
        <v>19</v>
      </c>
      <c r="DC78" s="44">
        <v>20</v>
      </c>
      <c r="DD78" s="44">
        <v>21</v>
      </c>
      <c r="DE78" s="44">
        <v>22</v>
      </c>
      <c r="DF78" s="44">
        <v>23</v>
      </c>
      <c r="DG78" s="44">
        <v>24</v>
      </c>
      <c r="DH78" s="44">
        <v>25</v>
      </c>
      <c r="DI78" s="44">
        <v>26</v>
      </c>
      <c r="DJ78" s="44">
        <v>27</v>
      </c>
      <c r="DK78" s="44">
        <v>28</v>
      </c>
      <c r="DL78" s="44">
        <v>29</v>
      </c>
      <c r="DM78" s="44">
        <v>30</v>
      </c>
      <c r="DN78" s="44">
        <v>31</v>
      </c>
      <c r="DO78" s="44">
        <v>32</v>
      </c>
      <c r="DP78" s="44">
        <v>33</v>
      </c>
      <c r="DQ78" s="44">
        <v>34</v>
      </c>
      <c r="DR78" s="45">
        <v>35</v>
      </c>
      <c r="DS78" s="45">
        <v>36</v>
      </c>
      <c r="DT78" s="45">
        <v>37</v>
      </c>
      <c r="DU78" s="45">
        <v>38</v>
      </c>
      <c r="DV78" s="45">
        <v>39</v>
      </c>
      <c r="DW78" s="45">
        <v>40</v>
      </c>
      <c r="DX78" s="22"/>
    </row>
    <row r="79" spans="75:128" ht="20.25" customHeight="1" x14ac:dyDescent="0.25">
      <c r="CF79" s="19"/>
      <c r="CG79" s="47"/>
      <c r="CH79" s="48"/>
      <c r="CI79" s="49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1"/>
      <c r="DS79" s="51"/>
      <c r="DT79" s="51"/>
      <c r="DU79" s="51"/>
      <c r="DV79" s="51"/>
      <c r="DW79" s="51"/>
      <c r="DX79" s="22"/>
    </row>
    <row r="80" spans="75:128" ht="20.25" customHeight="1" x14ac:dyDescent="0.25">
      <c r="CF80" s="19"/>
      <c r="CG80" s="52" t="s">
        <v>21</v>
      </c>
      <c r="CH80" s="53">
        <f>DI76</f>
        <v>8</v>
      </c>
      <c r="CI80" s="54" t="s">
        <v>10</v>
      </c>
      <c r="CJ80" s="44">
        <v>1</v>
      </c>
      <c r="CK80" s="44">
        <v>2</v>
      </c>
      <c r="CL80" s="44">
        <v>3</v>
      </c>
      <c r="CM80" s="44">
        <v>4</v>
      </c>
      <c r="CN80" s="44">
        <v>5</v>
      </c>
      <c r="CO80" s="44">
        <v>6</v>
      </c>
      <c r="CP80" s="44">
        <v>7</v>
      </c>
      <c r="CQ80" s="44">
        <v>8</v>
      </c>
      <c r="CR80" s="44">
        <v>9</v>
      </c>
      <c r="CS80" s="44">
        <v>10</v>
      </c>
      <c r="CT80" s="44">
        <v>11</v>
      </c>
      <c r="CU80" s="44">
        <v>12</v>
      </c>
      <c r="CV80" s="44">
        <v>13</v>
      </c>
      <c r="CW80" s="44">
        <v>14</v>
      </c>
      <c r="CX80" s="44">
        <v>15</v>
      </c>
      <c r="CY80" s="44">
        <v>16</v>
      </c>
      <c r="CZ80" s="44">
        <v>17</v>
      </c>
      <c r="DA80" s="44">
        <v>18</v>
      </c>
      <c r="DB80" s="44">
        <v>19</v>
      </c>
      <c r="DC80" s="44">
        <v>20</v>
      </c>
      <c r="DD80" s="44">
        <v>21</v>
      </c>
      <c r="DE80" s="44">
        <v>22</v>
      </c>
      <c r="DF80" s="44">
        <v>23</v>
      </c>
      <c r="DG80" s="44">
        <v>24</v>
      </c>
      <c r="DH80" s="44">
        <v>25</v>
      </c>
      <c r="DI80" s="44">
        <v>26</v>
      </c>
      <c r="DJ80" s="44">
        <v>27</v>
      </c>
      <c r="DK80" s="44">
        <v>28</v>
      </c>
      <c r="DL80" s="44">
        <v>29</v>
      </c>
      <c r="DM80" s="44">
        <v>30</v>
      </c>
      <c r="DN80" s="44">
        <v>31</v>
      </c>
      <c r="DO80" s="44">
        <v>32</v>
      </c>
      <c r="DP80" s="44">
        <v>33</v>
      </c>
      <c r="DQ80" s="44">
        <v>34</v>
      </c>
      <c r="DR80" s="45">
        <v>35</v>
      </c>
      <c r="DS80" s="45">
        <v>36</v>
      </c>
      <c r="DT80" s="45">
        <v>37</v>
      </c>
      <c r="DU80" s="45">
        <v>38</v>
      </c>
      <c r="DV80" s="45">
        <v>39</v>
      </c>
      <c r="DW80" s="45">
        <v>40</v>
      </c>
      <c r="DX80" s="22"/>
    </row>
    <row r="81" spans="75:128" ht="20.25" customHeight="1" thickBot="1" x14ac:dyDescent="0.3">
      <c r="CF81" s="55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7"/>
    </row>
    <row r="82" spans="75:128" ht="20.25" customHeight="1" thickTop="1" x14ac:dyDescent="0.25">
      <c r="CF82" s="7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9"/>
    </row>
    <row r="83" spans="75:128" ht="20.25" customHeight="1" x14ac:dyDescent="0.25">
      <c r="BW83" s="6" t="str">
        <f t="shared" ref="BW83:CD83" si="10">AY24</f>
        <v>20. KOLO</v>
      </c>
      <c r="BX83" s="6">
        <f t="shared" si="10"/>
        <v>0.51249999999999996</v>
      </c>
      <c r="BY83" s="6">
        <f t="shared" si="10"/>
        <v>39</v>
      </c>
      <c r="BZ83" s="6" t="str">
        <f t="shared" si="10"/>
        <v>HŘIŠTĚ</v>
      </c>
      <c r="CA83" s="6" t="str">
        <f t="shared" si="10"/>
        <v>skupina</v>
      </c>
      <c r="CB83" s="6">
        <f t="shared" si="10"/>
        <v>3</v>
      </c>
      <c r="CC83" s="6" t="str">
        <f t="shared" si="10"/>
        <v>:</v>
      </c>
      <c r="CD83" s="6">
        <f t="shared" si="10"/>
        <v>7</v>
      </c>
      <c r="CF83" s="19"/>
      <c r="CG83" s="325" t="str">
        <f>BW83</f>
        <v>20. KOLO</v>
      </c>
      <c r="CH83" s="325"/>
      <c r="CI83" s="325"/>
      <c r="CJ83" s="325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326">
        <f>BY83</f>
        <v>39</v>
      </c>
      <c r="CV83" s="326"/>
      <c r="CW83" s="327" t="s">
        <v>11</v>
      </c>
      <c r="CX83" s="327"/>
      <c r="CY83" s="327"/>
      <c r="CZ83" s="327"/>
      <c r="DA83" s="315" t="s">
        <v>12</v>
      </c>
      <c r="DB83" s="316">
        <f>BX83</f>
        <v>0.51249999999999996</v>
      </c>
      <c r="DC83" s="316"/>
      <c r="DD83" s="317" t="s">
        <v>9</v>
      </c>
      <c r="DE83" s="317"/>
      <c r="DF83" s="318" t="str">
        <f>CA84</f>
        <v>F</v>
      </c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1"/>
      <c r="DS83" s="319" t="s">
        <v>13</v>
      </c>
      <c r="DT83" s="319"/>
      <c r="DU83" s="319"/>
      <c r="DV83" s="320">
        <f>BZ84</f>
        <v>6</v>
      </c>
      <c r="DW83" s="320"/>
      <c r="DX83" s="22"/>
    </row>
    <row r="84" spans="75:128" ht="20.25" customHeight="1" x14ac:dyDescent="0.25">
      <c r="BZ84" s="6">
        <f>BB25</f>
        <v>6</v>
      </c>
      <c r="CA84" s="6" t="str">
        <f>BC25</f>
        <v>F</v>
      </c>
      <c r="CB84" s="6" t="str">
        <f ca="1">BD25</f>
        <v>Prok.Velikého "A"</v>
      </c>
      <c r="CC84" s="6">
        <f>BE25</f>
        <v>0</v>
      </c>
      <c r="CD84" s="6" t="str">
        <f ca="1">BF25</f>
        <v>Prok.Velikého "B"</v>
      </c>
      <c r="CF84" s="19"/>
      <c r="CG84" s="325"/>
      <c r="CH84" s="325"/>
      <c r="CI84" s="325"/>
      <c r="CJ84" s="325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326"/>
      <c r="CV84" s="326"/>
      <c r="CW84" s="327"/>
      <c r="CX84" s="327"/>
      <c r="CY84" s="327"/>
      <c r="CZ84" s="327"/>
      <c r="DA84" s="315"/>
      <c r="DB84" s="316"/>
      <c r="DC84" s="316"/>
      <c r="DD84" s="317"/>
      <c r="DE84" s="317"/>
      <c r="DF84" s="318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1"/>
      <c r="DS84" s="319"/>
      <c r="DT84" s="319"/>
      <c r="DU84" s="319"/>
      <c r="DV84" s="320"/>
      <c r="DW84" s="320"/>
      <c r="DX84" s="22"/>
    </row>
    <row r="85" spans="75:128" ht="20.25" customHeight="1" x14ac:dyDescent="0.25">
      <c r="CF85" s="19"/>
      <c r="CG85" s="33"/>
      <c r="CH85" s="33"/>
      <c r="CI85" s="33"/>
      <c r="CJ85" s="33"/>
      <c r="CK85" s="334" t="s">
        <v>16</v>
      </c>
      <c r="CL85" s="334"/>
      <c r="CM85" s="34">
        <f>CB83</f>
        <v>3</v>
      </c>
      <c r="CN85" s="35" t="s">
        <v>17</v>
      </c>
      <c r="CO85" s="335" t="str">
        <f ca="1">LOOKUP(CM85,$B$2:$B$9,$D$2:$D$9)</f>
        <v>Prok.Velikého "A"</v>
      </c>
      <c r="CP85" s="335"/>
      <c r="CQ85" s="335"/>
      <c r="CR85" s="335"/>
      <c r="CS85" s="335"/>
      <c r="CT85" s="335"/>
      <c r="CU85" s="335"/>
      <c r="CV85" s="335"/>
      <c r="CW85" s="335"/>
      <c r="CX85" s="335"/>
      <c r="CY85" s="363"/>
      <c r="CZ85" s="363"/>
      <c r="DA85" s="36"/>
      <c r="DB85" s="36"/>
      <c r="DC85" s="36"/>
      <c r="DD85" s="36"/>
      <c r="DE85" s="36"/>
      <c r="DF85" s="33"/>
      <c r="DG85" s="334" t="s">
        <v>16</v>
      </c>
      <c r="DH85" s="334"/>
      <c r="DI85" s="34">
        <f>CD83</f>
        <v>7</v>
      </c>
      <c r="DJ85" s="35" t="s">
        <v>17</v>
      </c>
      <c r="DK85" s="335" t="str">
        <f ca="1">LOOKUP(DI85,$B$2:$B$9,$D$2:$D$9)</f>
        <v>Prok.Velikého "B"</v>
      </c>
      <c r="DL85" s="335"/>
      <c r="DM85" s="335"/>
      <c r="DN85" s="335"/>
      <c r="DO85" s="335"/>
      <c r="DP85" s="335"/>
      <c r="DQ85" s="335"/>
      <c r="DR85" s="335"/>
      <c r="DS85" s="335"/>
      <c r="DT85" s="335"/>
      <c r="DU85" s="335"/>
      <c r="DV85" s="335"/>
      <c r="DW85" s="335"/>
      <c r="DX85" s="22"/>
    </row>
    <row r="86" spans="75:128" ht="20.25" customHeight="1" x14ac:dyDescent="0.25">
      <c r="CF86" s="19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9"/>
      <c r="DS86" s="39"/>
      <c r="DT86" s="39"/>
      <c r="DU86" s="39"/>
      <c r="DV86" s="39"/>
      <c r="DW86" s="39"/>
      <c r="DX86" s="22"/>
    </row>
    <row r="87" spans="75:128" ht="20.25" customHeight="1" x14ac:dyDescent="0.25">
      <c r="CF87" s="19"/>
      <c r="CG87" s="41" t="s">
        <v>21</v>
      </c>
      <c r="CH87" s="42">
        <f>CM85</f>
        <v>3</v>
      </c>
      <c r="CI87" s="43" t="s">
        <v>10</v>
      </c>
      <c r="CJ87" s="44">
        <v>1</v>
      </c>
      <c r="CK87" s="44">
        <v>2</v>
      </c>
      <c r="CL87" s="44">
        <v>3</v>
      </c>
      <c r="CM87" s="44">
        <v>4</v>
      </c>
      <c r="CN87" s="44">
        <v>5</v>
      </c>
      <c r="CO87" s="44">
        <v>6</v>
      </c>
      <c r="CP87" s="44">
        <v>7</v>
      </c>
      <c r="CQ87" s="44">
        <v>8</v>
      </c>
      <c r="CR87" s="44">
        <v>9</v>
      </c>
      <c r="CS87" s="44">
        <v>10</v>
      </c>
      <c r="CT87" s="44">
        <v>11</v>
      </c>
      <c r="CU87" s="44">
        <v>12</v>
      </c>
      <c r="CV87" s="44">
        <v>13</v>
      </c>
      <c r="CW87" s="44">
        <v>14</v>
      </c>
      <c r="CX87" s="44">
        <v>15</v>
      </c>
      <c r="CY87" s="44">
        <v>16</v>
      </c>
      <c r="CZ87" s="44">
        <v>17</v>
      </c>
      <c r="DA87" s="44">
        <v>18</v>
      </c>
      <c r="DB87" s="44">
        <v>19</v>
      </c>
      <c r="DC87" s="44">
        <v>20</v>
      </c>
      <c r="DD87" s="44">
        <v>21</v>
      </c>
      <c r="DE87" s="44">
        <v>22</v>
      </c>
      <c r="DF87" s="44">
        <v>23</v>
      </c>
      <c r="DG87" s="44">
        <v>24</v>
      </c>
      <c r="DH87" s="44">
        <v>25</v>
      </c>
      <c r="DI87" s="44">
        <v>26</v>
      </c>
      <c r="DJ87" s="44">
        <v>27</v>
      </c>
      <c r="DK87" s="44">
        <v>28</v>
      </c>
      <c r="DL87" s="44">
        <v>29</v>
      </c>
      <c r="DM87" s="44">
        <v>30</v>
      </c>
      <c r="DN87" s="44">
        <v>31</v>
      </c>
      <c r="DO87" s="44">
        <v>32</v>
      </c>
      <c r="DP87" s="44">
        <v>33</v>
      </c>
      <c r="DQ87" s="44">
        <v>34</v>
      </c>
      <c r="DR87" s="45">
        <v>35</v>
      </c>
      <c r="DS87" s="45">
        <v>36</v>
      </c>
      <c r="DT87" s="45">
        <v>37</v>
      </c>
      <c r="DU87" s="45">
        <v>38</v>
      </c>
      <c r="DV87" s="45">
        <v>39</v>
      </c>
      <c r="DW87" s="45">
        <v>40</v>
      </c>
      <c r="DX87" s="22"/>
    </row>
    <row r="88" spans="75:128" ht="20.25" customHeight="1" x14ac:dyDescent="0.25">
      <c r="CF88" s="19"/>
      <c r="CG88" s="47"/>
      <c r="CH88" s="48"/>
      <c r="CI88" s="49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1"/>
      <c r="DS88" s="51"/>
      <c r="DT88" s="51"/>
      <c r="DU88" s="51"/>
      <c r="DV88" s="51"/>
      <c r="DW88" s="51"/>
      <c r="DX88" s="22"/>
    </row>
    <row r="89" spans="75:128" ht="20.25" customHeight="1" x14ac:dyDescent="0.25">
      <c r="CF89" s="19"/>
      <c r="CG89" s="52" t="s">
        <v>21</v>
      </c>
      <c r="CH89" s="53">
        <f>DI85</f>
        <v>7</v>
      </c>
      <c r="CI89" s="54" t="s">
        <v>10</v>
      </c>
      <c r="CJ89" s="44">
        <v>1</v>
      </c>
      <c r="CK89" s="44">
        <v>2</v>
      </c>
      <c r="CL89" s="44">
        <v>3</v>
      </c>
      <c r="CM89" s="44">
        <v>4</v>
      </c>
      <c r="CN89" s="44">
        <v>5</v>
      </c>
      <c r="CO89" s="44">
        <v>6</v>
      </c>
      <c r="CP89" s="44">
        <v>7</v>
      </c>
      <c r="CQ89" s="44">
        <v>8</v>
      </c>
      <c r="CR89" s="44">
        <v>9</v>
      </c>
      <c r="CS89" s="44">
        <v>10</v>
      </c>
      <c r="CT89" s="44">
        <v>11</v>
      </c>
      <c r="CU89" s="44">
        <v>12</v>
      </c>
      <c r="CV89" s="44">
        <v>13</v>
      </c>
      <c r="CW89" s="44">
        <v>14</v>
      </c>
      <c r="CX89" s="44">
        <v>15</v>
      </c>
      <c r="CY89" s="44">
        <v>16</v>
      </c>
      <c r="CZ89" s="44">
        <v>17</v>
      </c>
      <c r="DA89" s="44">
        <v>18</v>
      </c>
      <c r="DB89" s="44">
        <v>19</v>
      </c>
      <c r="DC89" s="44">
        <v>20</v>
      </c>
      <c r="DD89" s="44">
        <v>21</v>
      </c>
      <c r="DE89" s="44">
        <v>22</v>
      </c>
      <c r="DF89" s="44">
        <v>23</v>
      </c>
      <c r="DG89" s="44">
        <v>24</v>
      </c>
      <c r="DH89" s="44">
        <v>25</v>
      </c>
      <c r="DI89" s="44">
        <v>26</v>
      </c>
      <c r="DJ89" s="44">
        <v>27</v>
      </c>
      <c r="DK89" s="44">
        <v>28</v>
      </c>
      <c r="DL89" s="44">
        <v>29</v>
      </c>
      <c r="DM89" s="44">
        <v>30</v>
      </c>
      <c r="DN89" s="44">
        <v>31</v>
      </c>
      <c r="DO89" s="44">
        <v>32</v>
      </c>
      <c r="DP89" s="44">
        <v>33</v>
      </c>
      <c r="DQ89" s="44">
        <v>34</v>
      </c>
      <c r="DR89" s="45">
        <v>35</v>
      </c>
      <c r="DS89" s="45">
        <v>36</v>
      </c>
      <c r="DT89" s="45">
        <v>37</v>
      </c>
      <c r="DU89" s="45">
        <v>38</v>
      </c>
      <c r="DV89" s="45">
        <v>39</v>
      </c>
      <c r="DW89" s="45">
        <v>40</v>
      </c>
      <c r="DX89" s="22"/>
    </row>
    <row r="90" spans="75:128" ht="20.25" customHeight="1" thickBot="1" x14ac:dyDescent="0.3">
      <c r="CF90" s="55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7"/>
    </row>
    <row r="91" spans="75:128" ht="20.25" customHeight="1" thickTop="1" thickBot="1" x14ac:dyDescent="0.3"/>
    <row r="92" spans="75:128" ht="20.25" customHeight="1" thickTop="1" x14ac:dyDescent="0.25">
      <c r="CF92" s="7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9"/>
    </row>
    <row r="93" spans="75:128" ht="20.25" customHeight="1" x14ac:dyDescent="0.25">
      <c r="BW93" s="6" t="str">
        <f>AY26</f>
        <v>21. KOLO</v>
      </c>
      <c r="BX93" s="6">
        <f>AZ26</f>
        <v>0.52083333333333326</v>
      </c>
      <c r="BY93" s="6">
        <f>BA26</f>
        <v>43</v>
      </c>
      <c r="BZ93" s="6" t="str">
        <f t="shared" ref="BZ93:CD94" si="11">BB26</f>
        <v>HŘIŠTĚ</v>
      </c>
      <c r="CA93" s="6" t="str">
        <f t="shared" si="11"/>
        <v>skupina</v>
      </c>
      <c r="CB93" s="6">
        <f t="shared" si="11"/>
        <v>5</v>
      </c>
      <c r="CC93" s="6" t="str">
        <f t="shared" si="11"/>
        <v>:</v>
      </c>
      <c r="CD93" s="6">
        <f t="shared" si="11"/>
        <v>8</v>
      </c>
      <c r="CF93" s="19"/>
      <c r="CG93" s="325" t="str">
        <f>BW93</f>
        <v>21. KOLO</v>
      </c>
      <c r="CH93" s="325"/>
      <c r="CI93" s="325"/>
      <c r="CJ93" s="325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326">
        <f>BY93</f>
        <v>43</v>
      </c>
      <c r="CV93" s="326"/>
      <c r="CW93" s="327" t="s">
        <v>11</v>
      </c>
      <c r="CX93" s="327"/>
      <c r="CY93" s="327"/>
      <c r="CZ93" s="327"/>
      <c r="DA93" s="315" t="s">
        <v>12</v>
      </c>
      <c r="DB93" s="316">
        <f>BX93</f>
        <v>0.52083333333333326</v>
      </c>
      <c r="DC93" s="316"/>
      <c r="DD93" s="317" t="s">
        <v>9</v>
      </c>
      <c r="DE93" s="317"/>
      <c r="DF93" s="318" t="str">
        <f>CA94</f>
        <v>F</v>
      </c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1"/>
      <c r="DS93" s="319" t="s">
        <v>13</v>
      </c>
      <c r="DT93" s="319"/>
      <c r="DU93" s="319"/>
      <c r="DV93" s="320">
        <f>BZ94</f>
        <v>6</v>
      </c>
      <c r="DW93" s="320"/>
      <c r="DX93" s="22"/>
    </row>
    <row r="94" spans="75:128" ht="20.25" customHeight="1" x14ac:dyDescent="0.25">
      <c r="BZ94" s="6">
        <f t="shared" si="11"/>
        <v>6</v>
      </c>
      <c r="CA94" s="6" t="str">
        <f t="shared" si="11"/>
        <v>F</v>
      </c>
      <c r="CB94" s="6" t="str">
        <f t="shared" ca="1" si="11"/>
        <v>Lipanská "A"</v>
      </c>
      <c r="CC94" s="6">
        <f t="shared" si="11"/>
        <v>0</v>
      </c>
      <c r="CD94" s="6" t="str">
        <f t="shared" ca="1" si="11"/>
        <v>Mnichovická "A"</v>
      </c>
      <c r="CF94" s="19"/>
      <c r="CG94" s="325"/>
      <c r="CH94" s="325"/>
      <c r="CI94" s="325"/>
      <c r="CJ94" s="325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326"/>
      <c r="CV94" s="326"/>
      <c r="CW94" s="327"/>
      <c r="CX94" s="327"/>
      <c r="CY94" s="327"/>
      <c r="CZ94" s="327"/>
      <c r="DA94" s="315"/>
      <c r="DB94" s="316"/>
      <c r="DC94" s="316"/>
      <c r="DD94" s="317"/>
      <c r="DE94" s="317"/>
      <c r="DF94" s="318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1"/>
      <c r="DS94" s="319"/>
      <c r="DT94" s="319"/>
      <c r="DU94" s="319"/>
      <c r="DV94" s="320"/>
      <c r="DW94" s="320"/>
      <c r="DX94" s="22"/>
    </row>
    <row r="95" spans="75:128" ht="20.25" customHeight="1" x14ac:dyDescent="0.25">
      <c r="CF95" s="19"/>
      <c r="CG95" s="33"/>
      <c r="CH95" s="33"/>
      <c r="CI95" s="33"/>
      <c r="CJ95" s="33"/>
      <c r="CK95" s="334" t="s">
        <v>16</v>
      </c>
      <c r="CL95" s="334"/>
      <c r="CM95" s="34">
        <f>CB93</f>
        <v>5</v>
      </c>
      <c r="CN95" s="35" t="s">
        <v>17</v>
      </c>
      <c r="CO95" s="335" t="str">
        <f ca="1">LOOKUP(CM95,$B$2:$B$9,$D$2:$D$9)</f>
        <v>Lipanská "A"</v>
      </c>
      <c r="CP95" s="335"/>
      <c r="CQ95" s="335"/>
      <c r="CR95" s="335"/>
      <c r="CS95" s="335"/>
      <c r="CT95" s="335"/>
      <c r="CU95" s="335"/>
      <c r="CV95" s="335"/>
      <c r="CW95" s="335"/>
      <c r="CX95" s="335"/>
      <c r="CY95" s="363"/>
      <c r="CZ95" s="363"/>
      <c r="DA95" s="36"/>
      <c r="DB95" s="36"/>
      <c r="DC95" s="36"/>
      <c r="DD95" s="36"/>
      <c r="DE95" s="36"/>
      <c r="DF95" s="33"/>
      <c r="DG95" s="334" t="s">
        <v>16</v>
      </c>
      <c r="DH95" s="334"/>
      <c r="DI95" s="34">
        <f>CD93</f>
        <v>8</v>
      </c>
      <c r="DJ95" s="35" t="s">
        <v>17</v>
      </c>
      <c r="DK95" s="335" t="str">
        <f ca="1">LOOKUP(DI95,$B$2:$B$9,$D$2:$D$9)</f>
        <v>Mnichovická "A"</v>
      </c>
      <c r="DL95" s="335"/>
      <c r="DM95" s="335"/>
      <c r="DN95" s="335"/>
      <c r="DO95" s="335"/>
      <c r="DP95" s="335"/>
      <c r="DQ95" s="335"/>
      <c r="DR95" s="335"/>
      <c r="DS95" s="335"/>
      <c r="DT95" s="335"/>
      <c r="DU95" s="335"/>
      <c r="DV95" s="335"/>
      <c r="DW95" s="335"/>
      <c r="DX95" s="22"/>
    </row>
    <row r="96" spans="75:128" ht="20.25" customHeight="1" x14ac:dyDescent="0.25">
      <c r="CF96" s="19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9"/>
      <c r="DS96" s="39"/>
      <c r="DT96" s="39"/>
      <c r="DU96" s="39"/>
      <c r="DV96" s="39"/>
      <c r="DW96" s="39"/>
      <c r="DX96" s="22"/>
    </row>
    <row r="97" spans="75:128" ht="20.25" customHeight="1" x14ac:dyDescent="0.25">
      <c r="CF97" s="19"/>
      <c r="CG97" s="41" t="s">
        <v>21</v>
      </c>
      <c r="CH97" s="42">
        <f>CM95</f>
        <v>5</v>
      </c>
      <c r="CI97" s="43" t="s">
        <v>10</v>
      </c>
      <c r="CJ97" s="44">
        <v>1</v>
      </c>
      <c r="CK97" s="44">
        <v>2</v>
      </c>
      <c r="CL97" s="44">
        <v>3</v>
      </c>
      <c r="CM97" s="44">
        <v>4</v>
      </c>
      <c r="CN97" s="44">
        <v>5</v>
      </c>
      <c r="CO97" s="44">
        <v>6</v>
      </c>
      <c r="CP97" s="44">
        <v>7</v>
      </c>
      <c r="CQ97" s="44">
        <v>8</v>
      </c>
      <c r="CR97" s="44">
        <v>9</v>
      </c>
      <c r="CS97" s="44">
        <v>10</v>
      </c>
      <c r="CT97" s="44">
        <v>11</v>
      </c>
      <c r="CU97" s="44">
        <v>12</v>
      </c>
      <c r="CV97" s="44">
        <v>13</v>
      </c>
      <c r="CW97" s="44">
        <v>14</v>
      </c>
      <c r="CX97" s="44">
        <v>15</v>
      </c>
      <c r="CY97" s="44">
        <v>16</v>
      </c>
      <c r="CZ97" s="44">
        <v>17</v>
      </c>
      <c r="DA97" s="44">
        <v>18</v>
      </c>
      <c r="DB97" s="44">
        <v>19</v>
      </c>
      <c r="DC97" s="44">
        <v>20</v>
      </c>
      <c r="DD97" s="44">
        <v>21</v>
      </c>
      <c r="DE97" s="44">
        <v>22</v>
      </c>
      <c r="DF97" s="44">
        <v>23</v>
      </c>
      <c r="DG97" s="44">
        <v>24</v>
      </c>
      <c r="DH97" s="44">
        <v>25</v>
      </c>
      <c r="DI97" s="44">
        <v>26</v>
      </c>
      <c r="DJ97" s="44">
        <v>27</v>
      </c>
      <c r="DK97" s="44">
        <v>28</v>
      </c>
      <c r="DL97" s="44">
        <v>29</v>
      </c>
      <c r="DM97" s="44">
        <v>30</v>
      </c>
      <c r="DN97" s="44">
        <v>31</v>
      </c>
      <c r="DO97" s="44">
        <v>32</v>
      </c>
      <c r="DP97" s="44">
        <v>33</v>
      </c>
      <c r="DQ97" s="44">
        <v>34</v>
      </c>
      <c r="DR97" s="45">
        <v>35</v>
      </c>
      <c r="DS97" s="45">
        <v>36</v>
      </c>
      <c r="DT97" s="45">
        <v>37</v>
      </c>
      <c r="DU97" s="45">
        <v>38</v>
      </c>
      <c r="DV97" s="45">
        <v>39</v>
      </c>
      <c r="DW97" s="45">
        <v>40</v>
      </c>
      <c r="DX97" s="22"/>
    </row>
    <row r="98" spans="75:128" ht="20.25" customHeight="1" x14ac:dyDescent="0.25">
      <c r="CF98" s="19"/>
      <c r="CG98" s="47"/>
      <c r="CH98" s="48"/>
      <c r="CI98" s="49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1"/>
      <c r="DS98" s="51"/>
      <c r="DT98" s="51"/>
      <c r="DU98" s="51"/>
      <c r="DV98" s="51"/>
      <c r="DW98" s="51"/>
      <c r="DX98" s="22"/>
    </row>
    <row r="99" spans="75:128" ht="20.25" customHeight="1" x14ac:dyDescent="0.25">
      <c r="CF99" s="19"/>
      <c r="CG99" s="52" t="s">
        <v>21</v>
      </c>
      <c r="CH99" s="53">
        <f>DI95</f>
        <v>8</v>
      </c>
      <c r="CI99" s="54" t="s">
        <v>10</v>
      </c>
      <c r="CJ99" s="44">
        <v>1</v>
      </c>
      <c r="CK99" s="44">
        <v>2</v>
      </c>
      <c r="CL99" s="44">
        <v>3</v>
      </c>
      <c r="CM99" s="44">
        <v>4</v>
      </c>
      <c r="CN99" s="44">
        <v>5</v>
      </c>
      <c r="CO99" s="44">
        <v>6</v>
      </c>
      <c r="CP99" s="44">
        <v>7</v>
      </c>
      <c r="CQ99" s="44">
        <v>8</v>
      </c>
      <c r="CR99" s="44">
        <v>9</v>
      </c>
      <c r="CS99" s="44">
        <v>10</v>
      </c>
      <c r="CT99" s="44">
        <v>11</v>
      </c>
      <c r="CU99" s="44">
        <v>12</v>
      </c>
      <c r="CV99" s="44">
        <v>13</v>
      </c>
      <c r="CW99" s="44">
        <v>14</v>
      </c>
      <c r="CX99" s="44">
        <v>15</v>
      </c>
      <c r="CY99" s="44">
        <v>16</v>
      </c>
      <c r="CZ99" s="44">
        <v>17</v>
      </c>
      <c r="DA99" s="44">
        <v>18</v>
      </c>
      <c r="DB99" s="44">
        <v>19</v>
      </c>
      <c r="DC99" s="44">
        <v>20</v>
      </c>
      <c r="DD99" s="44">
        <v>21</v>
      </c>
      <c r="DE99" s="44">
        <v>22</v>
      </c>
      <c r="DF99" s="44">
        <v>23</v>
      </c>
      <c r="DG99" s="44">
        <v>24</v>
      </c>
      <c r="DH99" s="44">
        <v>25</v>
      </c>
      <c r="DI99" s="44">
        <v>26</v>
      </c>
      <c r="DJ99" s="44">
        <v>27</v>
      </c>
      <c r="DK99" s="44">
        <v>28</v>
      </c>
      <c r="DL99" s="44">
        <v>29</v>
      </c>
      <c r="DM99" s="44">
        <v>30</v>
      </c>
      <c r="DN99" s="44">
        <v>31</v>
      </c>
      <c r="DO99" s="44">
        <v>32</v>
      </c>
      <c r="DP99" s="44">
        <v>33</v>
      </c>
      <c r="DQ99" s="44">
        <v>34</v>
      </c>
      <c r="DR99" s="45">
        <v>35</v>
      </c>
      <c r="DS99" s="45">
        <v>36</v>
      </c>
      <c r="DT99" s="45">
        <v>37</v>
      </c>
      <c r="DU99" s="45">
        <v>38</v>
      </c>
      <c r="DV99" s="45">
        <v>39</v>
      </c>
      <c r="DW99" s="45">
        <v>40</v>
      </c>
      <c r="DX99" s="22"/>
    </row>
    <row r="100" spans="75:128" ht="20.25" customHeight="1" thickBot="1" x14ac:dyDescent="0.3">
      <c r="CF100" s="55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7"/>
    </row>
    <row r="101" spans="75:128" ht="20.25" customHeight="1" thickTop="1" x14ac:dyDescent="0.25">
      <c r="CF101" s="7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9"/>
    </row>
    <row r="102" spans="75:128" ht="20.25" customHeight="1" x14ac:dyDescent="0.25">
      <c r="BW102" s="6" t="str">
        <f>AY28</f>
        <v>22. KOLO</v>
      </c>
      <c r="BX102" s="6">
        <f>AZ28</f>
        <v>0.52916666666666656</v>
      </c>
      <c r="BY102" s="6">
        <f>BA28</f>
        <v>47</v>
      </c>
      <c r="BZ102" s="6" t="str">
        <f t="shared" ref="BZ102:CD103" si="12">BB28</f>
        <v>HŘIŠTĚ</v>
      </c>
      <c r="CA102" s="6" t="str">
        <f t="shared" si="12"/>
        <v>skupina</v>
      </c>
      <c r="CB102" s="6">
        <f t="shared" si="12"/>
        <v>5</v>
      </c>
      <c r="CC102" s="6" t="str">
        <f t="shared" si="12"/>
        <v>:</v>
      </c>
      <c r="CD102" s="6">
        <f t="shared" si="12"/>
        <v>7</v>
      </c>
      <c r="CF102" s="19"/>
      <c r="CG102" s="325" t="str">
        <f>BW102</f>
        <v>22. KOLO</v>
      </c>
      <c r="CH102" s="325"/>
      <c r="CI102" s="325"/>
      <c r="CJ102" s="325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326">
        <f>BY102</f>
        <v>47</v>
      </c>
      <c r="CV102" s="326"/>
      <c r="CW102" s="327" t="s">
        <v>11</v>
      </c>
      <c r="CX102" s="327"/>
      <c r="CY102" s="327"/>
      <c r="CZ102" s="327"/>
      <c r="DA102" s="315" t="s">
        <v>12</v>
      </c>
      <c r="DB102" s="316">
        <f>BX102</f>
        <v>0.52916666666666656</v>
      </c>
      <c r="DC102" s="316"/>
      <c r="DD102" s="317" t="s">
        <v>9</v>
      </c>
      <c r="DE102" s="317"/>
      <c r="DF102" s="318" t="str">
        <f>CA103</f>
        <v>F</v>
      </c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1"/>
      <c r="DS102" s="319" t="s">
        <v>13</v>
      </c>
      <c r="DT102" s="319"/>
      <c r="DU102" s="319"/>
      <c r="DV102" s="320">
        <f>BZ103</f>
        <v>6</v>
      </c>
      <c r="DW102" s="320"/>
      <c r="DX102" s="22"/>
    </row>
    <row r="103" spans="75:128" ht="20.25" customHeight="1" x14ac:dyDescent="0.25">
      <c r="BZ103" s="6">
        <f t="shared" si="12"/>
        <v>6</v>
      </c>
      <c r="CA103" s="6" t="str">
        <f t="shared" si="12"/>
        <v>F</v>
      </c>
      <c r="CB103" s="6" t="str">
        <f t="shared" ca="1" si="12"/>
        <v>Lipanská "A"</v>
      </c>
      <c r="CC103" s="6">
        <f t="shared" si="12"/>
        <v>0</v>
      </c>
      <c r="CD103" s="6" t="str">
        <f t="shared" ca="1" si="12"/>
        <v>Prok.Velikého "B"</v>
      </c>
      <c r="CF103" s="19"/>
      <c r="CG103" s="325"/>
      <c r="CH103" s="325"/>
      <c r="CI103" s="325"/>
      <c r="CJ103" s="325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326"/>
      <c r="CV103" s="326"/>
      <c r="CW103" s="327"/>
      <c r="CX103" s="327"/>
      <c r="CY103" s="327"/>
      <c r="CZ103" s="327"/>
      <c r="DA103" s="315"/>
      <c r="DB103" s="316"/>
      <c r="DC103" s="316"/>
      <c r="DD103" s="317"/>
      <c r="DE103" s="317"/>
      <c r="DF103" s="318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1"/>
      <c r="DS103" s="319"/>
      <c r="DT103" s="319"/>
      <c r="DU103" s="319"/>
      <c r="DV103" s="320"/>
      <c r="DW103" s="320"/>
      <c r="DX103" s="22"/>
    </row>
    <row r="104" spans="75:128" ht="20.25" customHeight="1" x14ac:dyDescent="0.25">
      <c r="CF104" s="19"/>
      <c r="CG104" s="33"/>
      <c r="CH104" s="33"/>
      <c r="CI104" s="33"/>
      <c r="CJ104" s="33"/>
      <c r="CK104" s="334" t="s">
        <v>16</v>
      </c>
      <c r="CL104" s="334"/>
      <c r="CM104" s="34">
        <f>CB102</f>
        <v>5</v>
      </c>
      <c r="CN104" s="35" t="s">
        <v>17</v>
      </c>
      <c r="CO104" s="335" t="str">
        <f ca="1">LOOKUP(CM104,$B$2:$B$9,$D$2:$D$9)</f>
        <v>Lipanská "A"</v>
      </c>
      <c r="CP104" s="335"/>
      <c r="CQ104" s="335"/>
      <c r="CR104" s="335"/>
      <c r="CS104" s="335"/>
      <c r="CT104" s="335"/>
      <c r="CU104" s="335"/>
      <c r="CV104" s="335"/>
      <c r="CW104" s="335"/>
      <c r="CX104" s="335"/>
      <c r="CY104" s="363"/>
      <c r="CZ104" s="363"/>
      <c r="DA104" s="36"/>
      <c r="DB104" s="36"/>
      <c r="DC104" s="36"/>
      <c r="DD104" s="36"/>
      <c r="DE104" s="36"/>
      <c r="DF104" s="33"/>
      <c r="DG104" s="334" t="s">
        <v>16</v>
      </c>
      <c r="DH104" s="334"/>
      <c r="DI104" s="34">
        <f>CD102</f>
        <v>7</v>
      </c>
      <c r="DJ104" s="35" t="s">
        <v>17</v>
      </c>
      <c r="DK104" s="335" t="str">
        <f ca="1">LOOKUP(DI104,$B$2:$B$9,$D$2:$D$9)</f>
        <v>Prok.Velikého "B"</v>
      </c>
      <c r="DL104" s="335"/>
      <c r="DM104" s="335"/>
      <c r="DN104" s="335"/>
      <c r="DO104" s="335"/>
      <c r="DP104" s="335"/>
      <c r="DQ104" s="335"/>
      <c r="DR104" s="335"/>
      <c r="DS104" s="335"/>
      <c r="DT104" s="335"/>
      <c r="DU104" s="335"/>
      <c r="DV104" s="335"/>
      <c r="DW104" s="335"/>
      <c r="DX104" s="22"/>
    </row>
    <row r="105" spans="75:128" ht="20.25" customHeight="1" x14ac:dyDescent="0.25">
      <c r="CF105" s="19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9"/>
      <c r="DS105" s="39"/>
      <c r="DT105" s="39"/>
      <c r="DU105" s="39"/>
      <c r="DV105" s="39"/>
      <c r="DW105" s="39"/>
      <c r="DX105" s="22"/>
    </row>
    <row r="106" spans="75:128" ht="20.25" customHeight="1" x14ac:dyDescent="0.25">
      <c r="CF106" s="19"/>
      <c r="CG106" s="41" t="s">
        <v>21</v>
      </c>
      <c r="CH106" s="42">
        <f>CM104</f>
        <v>5</v>
      </c>
      <c r="CI106" s="43" t="s">
        <v>10</v>
      </c>
      <c r="CJ106" s="44">
        <v>1</v>
      </c>
      <c r="CK106" s="44">
        <v>2</v>
      </c>
      <c r="CL106" s="44">
        <v>3</v>
      </c>
      <c r="CM106" s="44">
        <v>4</v>
      </c>
      <c r="CN106" s="44">
        <v>5</v>
      </c>
      <c r="CO106" s="44">
        <v>6</v>
      </c>
      <c r="CP106" s="44">
        <v>7</v>
      </c>
      <c r="CQ106" s="44">
        <v>8</v>
      </c>
      <c r="CR106" s="44">
        <v>9</v>
      </c>
      <c r="CS106" s="44">
        <v>10</v>
      </c>
      <c r="CT106" s="44">
        <v>11</v>
      </c>
      <c r="CU106" s="44">
        <v>12</v>
      </c>
      <c r="CV106" s="44">
        <v>13</v>
      </c>
      <c r="CW106" s="44">
        <v>14</v>
      </c>
      <c r="CX106" s="44">
        <v>15</v>
      </c>
      <c r="CY106" s="44">
        <v>16</v>
      </c>
      <c r="CZ106" s="44">
        <v>17</v>
      </c>
      <c r="DA106" s="44">
        <v>18</v>
      </c>
      <c r="DB106" s="44">
        <v>19</v>
      </c>
      <c r="DC106" s="44">
        <v>20</v>
      </c>
      <c r="DD106" s="44">
        <v>21</v>
      </c>
      <c r="DE106" s="44">
        <v>22</v>
      </c>
      <c r="DF106" s="44">
        <v>23</v>
      </c>
      <c r="DG106" s="44">
        <v>24</v>
      </c>
      <c r="DH106" s="44">
        <v>25</v>
      </c>
      <c r="DI106" s="44">
        <v>26</v>
      </c>
      <c r="DJ106" s="44">
        <v>27</v>
      </c>
      <c r="DK106" s="44">
        <v>28</v>
      </c>
      <c r="DL106" s="44">
        <v>29</v>
      </c>
      <c r="DM106" s="44">
        <v>30</v>
      </c>
      <c r="DN106" s="44">
        <v>31</v>
      </c>
      <c r="DO106" s="44">
        <v>32</v>
      </c>
      <c r="DP106" s="44">
        <v>33</v>
      </c>
      <c r="DQ106" s="44">
        <v>34</v>
      </c>
      <c r="DR106" s="45">
        <v>35</v>
      </c>
      <c r="DS106" s="45">
        <v>36</v>
      </c>
      <c r="DT106" s="45">
        <v>37</v>
      </c>
      <c r="DU106" s="45">
        <v>38</v>
      </c>
      <c r="DV106" s="45">
        <v>39</v>
      </c>
      <c r="DW106" s="45">
        <v>40</v>
      </c>
      <c r="DX106" s="22"/>
    </row>
    <row r="107" spans="75:128" ht="20.25" customHeight="1" x14ac:dyDescent="0.25">
      <c r="CF107" s="19"/>
      <c r="CG107" s="47"/>
      <c r="CH107" s="48"/>
      <c r="CI107" s="49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1"/>
      <c r="DS107" s="51"/>
      <c r="DT107" s="51"/>
      <c r="DU107" s="51"/>
      <c r="DV107" s="51"/>
      <c r="DW107" s="51"/>
      <c r="DX107" s="22"/>
    </row>
    <row r="108" spans="75:128" ht="20.25" customHeight="1" x14ac:dyDescent="0.25">
      <c r="CF108" s="19"/>
      <c r="CG108" s="52" t="s">
        <v>21</v>
      </c>
      <c r="CH108" s="53">
        <f>DI104</f>
        <v>7</v>
      </c>
      <c r="CI108" s="54" t="s">
        <v>10</v>
      </c>
      <c r="CJ108" s="44">
        <v>1</v>
      </c>
      <c r="CK108" s="44">
        <v>2</v>
      </c>
      <c r="CL108" s="44">
        <v>3</v>
      </c>
      <c r="CM108" s="44">
        <v>4</v>
      </c>
      <c r="CN108" s="44">
        <v>5</v>
      </c>
      <c r="CO108" s="44">
        <v>6</v>
      </c>
      <c r="CP108" s="44">
        <v>7</v>
      </c>
      <c r="CQ108" s="44">
        <v>8</v>
      </c>
      <c r="CR108" s="44">
        <v>9</v>
      </c>
      <c r="CS108" s="44">
        <v>10</v>
      </c>
      <c r="CT108" s="44">
        <v>11</v>
      </c>
      <c r="CU108" s="44">
        <v>12</v>
      </c>
      <c r="CV108" s="44">
        <v>13</v>
      </c>
      <c r="CW108" s="44">
        <v>14</v>
      </c>
      <c r="CX108" s="44">
        <v>15</v>
      </c>
      <c r="CY108" s="44">
        <v>16</v>
      </c>
      <c r="CZ108" s="44">
        <v>17</v>
      </c>
      <c r="DA108" s="44">
        <v>18</v>
      </c>
      <c r="DB108" s="44">
        <v>19</v>
      </c>
      <c r="DC108" s="44">
        <v>20</v>
      </c>
      <c r="DD108" s="44">
        <v>21</v>
      </c>
      <c r="DE108" s="44">
        <v>22</v>
      </c>
      <c r="DF108" s="44">
        <v>23</v>
      </c>
      <c r="DG108" s="44">
        <v>24</v>
      </c>
      <c r="DH108" s="44">
        <v>25</v>
      </c>
      <c r="DI108" s="44">
        <v>26</v>
      </c>
      <c r="DJ108" s="44">
        <v>27</v>
      </c>
      <c r="DK108" s="44">
        <v>28</v>
      </c>
      <c r="DL108" s="44">
        <v>29</v>
      </c>
      <c r="DM108" s="44">
        <v>30</v>
      </c>
      <c r="DN108" s="44">
        <v>31</v>
      </c>
      <c r="DO108" s="44">
        <v>32</v>
      </c>
      <c r="DP108" s="44">
        <v>33</v>
      </c>
      <c r="DQ108" s="44">
        <v>34</v>
      </c>
      <c r="DR108" s="45">
        <v>35</v>
      </c>
      <c r="DS108" s="45">
        <v>36</v>
      </c>
      <c r="DT108" s="45">
        <v>37</v>
      </c>
      <c r="DU108" s="45">
        <v>38</v>
      </c>
      <c r="DV108" s="45">
        <v>39</v>
      </c>
      <c r="DW108" s="45">
        <v>40</v>
      </c>
      <c r="DX108" s="22"/>
    </row>
    <row r="109" spans="75:128" ht="20.25" customHeight="1" thickBot="1" x14ac:dyDescent="0.3">
      <c r="CF109" s="55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7"/>
    </row>
    <row r="110" spans="75:128" ht="20.25" customHeight="1" thickTop="1" x14ac:dyDescent="0.25">
      <c r="CF110" s="7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9"/>
    </row>
    <row r="111" spans="75:128" ht="20.25" customHeight="1" x14ac:dyDescent="0.25">
      <c r="BW111" s="6" t="str">
        <f>BK2</f>
        <v>15. KOLO</v>
      </c>
      <c r="BX111" s="6">
        <f t="shared" ref="BX111:CD111" si="13">BL2</f>
        <v>0.47083333333333338</v>
      </c>
      <c r="BY111" s="6">
        <f t="shared" si="13"/>
        <v>26</v>
      </c>
      <c r="BZ111" s="6" t="str">
        <f t="shared" si="13"/>
        <v>HŘIŠTĚ</v>
      </c>
      <c r="CA111" s="6" t="str">
        <f t="shared" si="13"/>
        <v>skupina</v>
      </c>
      <c r="CB111" s="6">
        <f t="shared" si="13"/>
        <v>2</v>
      </c>
      <c r="CC111" s="6" t="str">
        <f t="shared" si="13"/>
        <v>:</v>
      </c>
      <c r="CD111" s="6">
        <f t="shared" si="13"/>
        <v>7</v>
      </c>
      <c r="CF111" s="19"/>
      <c r="CG111" s="325" t="str">
        <f>BW111</f>
        <v>15. KOLO</v>
      </c>
      <c r="CH111" s="325"/>
      <c r="CI111" s="325"/>
      <c r="CJ111" s="325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326">
        <f>BY111</f>
        <v>26</v>
      </c>
      <c r="CV111" s="326"/>
      <c r="CW111" s="327" t="s">
        <v>11</v>
      </c>
      <c r="CX111" s="327"/>
      <c r="CY111" s="327"/>
      <c r="CZ111" s="327"/>
      <c r="DA111" s="315" t="s">
        <v>12</v>
      </c>
      <c r="DB111" s="316">
        <f>BX111</f>
        <v>0.47083333333333338</v>
      </c>
      <c r="DC111" s="316"/>
      <c r="DD111" s="317" t="s">
        <v>9</v>
      </c>
      <c r="DE111" s="317"/>
      <c r="DF111" s="318" t="str">
        <f>CA112</f>
        <v>F</v>
      </c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1"/>
      <c r="DS111" s="319" t="s">
        <v>13</v>
      </c>
      <c r="DT111" s="319"/>
      <c r="DU111" s="319"/>
      <c r="DV111" s="320">
        <f>BZ112</f>
        <v>2</v>
      </c>
      <c r="DW111" s="320"/>
      <c r="DX111" s="22"/>
    </row>
    <row r="112" spans="75:128" ht="20.25" customHeight="1" x14ac:dyDescent="0.25">
      <c r="BZ112" s="6">
        <f>BN3</f>
        <v>2</v>
      </c>
      <c r="CA112" s="6" t="str">
        <f>BO3</f>
        <v>F</v>
      </c>
      <c r="CB112" s="6" t="str">
        <f ca="1">BP3</f>
        <v>Velim "A"</v>
      </c>
      <c r="CC112" s="6">
        <f>BQ3</f>
        <v>0</v>
      </c>
      <c r="CD112" s="6" t="str">
        <f ca="1">BR3</f>
        <v>Prok.Velikého "B"</v>
      </c>
      <c r="CF112" s="19"/>
      <c r="CG112" s="325"/>
      <c r="CH112" s="325"/>
      <c r="CI112" s="325"/>
      <c r="CJ112" s="325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326"/>
      <c r="CV112" s="326"/>
      <c r="CW112" s="327"/>
      <c r="CX112" s="327"/>
      <c r="CY112" s="327"/>
      <c r="CZ112" s="327"/>
      <c r="DA112" s="315"/>
      <c r="DB112" s="316"/>
      <c r="DC112" s="316"/>
      <c r="DD112" s="317"/>
      <c r="DE112" s="317"/>
      <c r="DF112" s="318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1"/>
      <c r="DS112" s="319"/>
      <c r="DT112" s="319"/>
      <c r="DU112" s="319"/>
      <c r="DV112" s="320"/>
      <c r="DW112" s="320"/>
      <c r="DX112" s="22"/>
    </row>
    <row r="113" spans="75:128" ht="20.25" customHeight="1" x14ac:dyDescent="0.25">
      <c r="CF113" s="19"/>
      <c r="CG113" s="33"/>
      <c r="CH113" s="33"/>
      <c r="CI113" s="33"/>
      <c r="CJ113" s="33"/>
      <c r="CK113" s="334" t="s">
        <v>16</v>
      </c>
      <c r="CL113" s="334"/>
      <c r="CM113" s="34">
        <f>CB111</f>
        <v>2</v>
      </c>
      <c r="CN113" s="35" t="s">
        <v>17</v>
      </c>
      <c r="CO113" s="335" t="str">
        <f ca="1">LOOKUP(CM113,$B$2:$B$9,$D$2:$D$9)</f>
        <v>Velim "A"</v>
      </c>
      <c r="CP113" s="335"/>
      <c r="CQ113" s="335"/>
      <c r="CR113" s="335"/>
      <c r="CS113" s="335"/>
      <c r="CT113" s="335"/>
      <c r="CU113" s="335"/>
      <c r="CV113" s="335"/>
      <c r="CW113" s="335"/>
      <c r="CX113" s="335"/>
      <c r="CY113" s="363"/>
      <c r="CZ113" s="363"/>
      <c r="DA113" s="36"/>
      <c r="DB113" s="36"/>
      <c r="DC113" s="36"/>
      <c r="DD113" s="36"/>
      <c r="DE113" s="36"/>
      <c r="DF113" s="33"/>
      <c r="DG113" s="334" t="s">
        <v>16</v>
      </c>
      <c r="DH113" s="334"/>
      <c r="DI113" s="34">
        <f>CD111</f>
        <v>7</v>
      </c>
      <c r="DJ113" s="35" t="s">
        <v>17</v>
      </c>
      <c r="DK113" s="335" t="str">
        <f ca="1">LOOKUP(DI113,$B$2:$B$9,$D$2:$D$9)</f>
        <v>Prok.Velikého "B"</v>
      </c>
      <c r="DL113" s="335"/>
      <c r="DM113" s="335"/>
      <c r="DN113" s="335"/>
      <c r="DO113" s="335"/>
      <c r="DP113" s="335"/>
      <c r="DQ113" s="335"/>
      <c r="DR113" s="335"/>
      <c r="DS113" s="335"/>
      <c r="DT113" s="335"/>
      <c r="DU113" s="335"/>
      <c r="DV113" s="335"/>
      <c r="DW113" s="335"/>
      <c r="DX113" s="22"/>
    </row>
    <row r="114" spans="75:128" ht="20.25" customHeight="1" x14ac:dyDescent="0.25">
      <c r="CF114" s="19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9"/>
      <c r="DS114" s="39"/>
      <c r="DT114" s="39"/>
      <c r="DU114" s="39"/>
      <c r="DV114" s="39"/>
      <c r="DW114" s="39"/>
      <c r="DX114" s="22"/>
    </row>
    <row r="115" spans="75:128" ht="20.25" customHeight="1" x14ac:dyDescent="0.25">
      <c r="CF115" s="19"/>
      <c r="CG115" s="41" t="s">
        <v>21</v>
      </c>
      <c r="CH115" s="42">
        <f>CM113</f>
        <v>2</v>
      </c>
      <c r="CI115" s="43" t="s">
        <v>10</v>
      </c>
      <c r="CJ115" s="44">
        <v>1</v>
      </c>
      <c r="CK115" s="44">
        <v>2</v>
      </c>
      <c r="CL115" s="44">
        <v>3</v>
      </c>
      <c r="CM115" s="44">
        <v>4</v>
      </c>
      <c r="CN115" s="44">
        <v>5</v>
      </c>
      <c r="CO115" s="44">
        <v>6</v>
      </c>
      <c r="CP115" s="44">
        <v>7</v>
      </c>
      <c r="CQ115" s="44">
        <v>8</v>
      </c>
      <c r="CR115" s="44">
        <v>9</v>
      </c>
      <c r="CS115" s="44">
        <v>10</v>
      </c>
      <c r="CT115" s="44">
        <v>11</v>
      </c>
      <c r="CU115" s="44">
        <v>12</v>
      </c>
      <c r="CV115" s="44">
        <v>13</v>
      </c>
      <c r="CW115" s="44">
        <v>14</v>
      </c>
      <c r="CX115" s="44">
        <v>15</v>
      </c>
      <c r="CY115" s="44">
        <v>16</v>
      </c>
      <c r="CZ115" s="44">
        <v>17</v>
      </c>
      <c r="DA115" s="44">
        <v>18</v>
      </c>
      <c r="DB115" s="44">
        <v>19</v>
      </c>
      <c r="DC115" s="44">
        <v>20</v>
      </c>
      <c r="DD115" s="44">
        <v>21</v>
      </c>
      <c r="DE115" s="44">
        <v>22</v>
      </c>
      <c r="DF115" s="44">
        <v>23</v>
      </c>
      <c r="DG115" s="44">
        <v>24</v>
      </c>
      <c r="DH115" s="44">
        <v>25</v>
      </c>
      <c r="DI115" s="44">
        <v>26</v>
      </c>
      <c r="DJ115" s="44">
        <v>27</v>
      </c>
      <c r="DK115" s="44">
        <v>28</v>
      </c>
      <c r="DL115" s="44">
        <v>29</v>
      </c>
      <c r="DM115" s="44">
        <v>30</v>
      </c>
      <c r="DN115" s="44">
        <v>31</v>
      </c>
      <c r="DO115" s="44">
        <v>32</v>
      </c>
      <c r="DP115" s="44">
        <v>33</v>
      </c>
      <c r="DQ115" s="44">
        <v>34</v>
      </c>
      <c r="DR115" s="45">
        <v>35</v>
      </c>
      <c r="DS115" s="45">
        <v>36</v>
      </c>
      <c r="DT115" s="45">
        <v>37</v>
      </c>
      <c r="DU115" s="45">
        <v>38</v>
      </c>
      <c r="DV115" s="45">
        <v>39</v>
      </c>
      <c r="DW115" s="45">
        <v>40</v>
      </c>
      <c r="DX115" s="22"/>
    </row>
    <row r="116" spans="75:128" ht="20.25" customHeight="1" x14ac:dyDescent="0.25">
      <c r="CF116" s="19"/>
      <c r="CG116" s="47"/>
      <c r="CH116" s="48"/>
      <c r="CI116" s="49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1"/>
      <c r="DS116" s="51"/>
      <c r="DT116" s="51"/>
      <c r="DU116" s="51"/>
      <c r="DV116" s="51"/>
      <c r="DW116" s="51"/>
      <c r="DX116" s="22"/>
    </row>
    <row r="117" spans="75:128" ht="20.25" customHeight="1" x14ac:dyDescent="0.25">
      <c r="CF117" s="19"/>
      <c r="CG117" s="52" t="s">
        <v>21</v>
      </c>
      <c r="CH117" s="53">
        <f>DI113</f>
        <v>7</v>
      </c>
      <c r="CI117" s="54" t="s">
        <v>10</v>
      </c>
      <c r="CJ117" s="44">
        <v>1</v>
      </c>
      <c r="CK117" s="44">
        <v>2</v>
      </c>
      <c r="CL117" s="44">
        <v>3</v>
      </c>
      <c r="CM117" s="44">
        <v>4</v>
      </c>
      <c r="CN117" s="44">
        <v>5</v>
      </c>
      <c r="CO117" s="44">
        <v>6</v>
      </c>
      <c r="CP117" s="44">
        <v>7</v>
      </c>
      <c r="CQ117" s="44">
        <v>8</v>
      </c>
      <c r="CR117" s="44">
        <v>9</v>
      </c>
      <c r="CS117" s="44">
        <v>10</v>
      </c>
      <c r="CT117" s="44">
        <v>11</v>
      </c>
      <c r="CU117" s="44">
        <v>12</v>
      </c>
      <c r="CV117" s="44">
        <v>13</v>
      </c>
      <c r="CW117" s="44">
        <v>14</v>
      </c>
      <c r="CX117" s="44">
        <v>15</v>
      </c>
      <c r="CY117" s="44">
        <v>16</v>
      </c>
      <c r="CZ117" s="44">
        <v>17</v>
      </c>
      <c r="DA117" s="44">
        <v>18</v>
      </c>
      <c r="DB117" s="44">
        <v>19</v>
      </c>
      <c r="DC117" s="44">
        <v>20</v>
      </c>
      <c r="DD117" s="44">
        <v>21</v>
      </c>
      <c r="DE117" s="44">
        <v>22</v>
      </c>
      <c r="DF117" s="44">
        <v>23</v>
      </c>
      <c r="DG117" s="44">
        <v>24</v>
      </c>
      <c r="DH117" s="44">
        <v>25</v>
      </c>
      <c r="DI117" s="44">
        <v>26</v>
      </c>
      <c r="DJ117" s="44">
        <v>27</v>
      </c>
      <c r="DK117" s="44">
        <v>28</v>
      </c>
      <c r="DL117" s="44">
        <v>29</v>
      </c>
      <c r="DM117" s="44">
        <v>30</v>
      </c>
      <c r="DN117" s="44">
        <v>31</v>
      </c>
      <c r="DO117" s="44">
        <v>32</v>
      </c>
      <c r="DP117" s="44">
        <v>33</v>
      </c>
      <c r="DQ117" s="44">
        <v>34</v>
      </c>
      <c r="DR117" s="45">
        <v>35</v>
      </c>
      <c r="DS117" s="45">
        <v>36</v>
      </c>
      <c r="DT117" s="45">
        <v>37</v>
      </c>
      <c r="DU117" s="45">
        <v>38</v>
      </c>
      <c r="DV117" s="45">
        <v>39</v>
      </c>
      <c r="DW117" s="45">
        <v>40</v>
      </c>
      <c r="DX117" s="22"/>
    </row>
    <row r="118" spans="75:128" ht="20.25" customHeight="1" thickBot="1" x14ac:dyDescent="0.3">
      <c r="CF118" s="55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7"/>
    </row>
    <row r="119" spans="75:128" ht="20.25" customHeight="1" thickTop="1" x14ac:dyDescent="0.25">
      <c r="CF119" s="7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9"/>
    </row>
    <row r="120" spans="75:128" ht="20.25" customHeight="1" x14ac:dyDescent="0.25">
      <c r="BW120" s="6" t="str">
        <f>BK4</f>
        <v>16. KOLO</v>
      </c>
      <c r="BX120" s="6">
        <f>BL4</f>
        <v>0.47916666666666674</v>
      </c>
      <c r="BY120" s="6">
        <f>BM4</f>
        <v>28</v>
      </c>
      <c r="BZ120" s="6" t="str">
        <f t="shared" ref="BZ120:CD121" si="14">BN4</f>
        <v>HŘIŠTĚ</v>
      </c>
      <c r="CA120" s="6" t="str">
        <f t="shared" si="14"/>
        <v>skupina</v>
      </c>
      <c r="CB120" s="6">
        <f t="shared" si="14"/>
        <v>4</v>
      </c>
      <c r="CC120" s="6" t="str">
        <f t="shared" si="14"/>
        <v>:</v>
      </c>
      <c r="CD120" s="6">
        <f t="shared" si="14"/>
        <v>5</v>
      </c>
      <c r="CF120" s="19"/>
      <c r="CG120" s="325" t="str">
        <f>BW120</f>
        <v>16. KOLO</v>
      </c>
      <c r="CH120" s="325"/>
      <c r="CI120" s="325"/>
      <c r="CJ120" s="325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326">
        <f>BY120</f>
        <v>28</v>
      </c>
      <c r="CV120" s="326"/>
      <c r="CW120" s="327" t="s">
        <v>11</v>
      </c>
      <c r="CX120" s="327"/>
      <c r="CY120" s="327"/>
      <c r="CZ120" s="327"/>
      <c r="DA120" s="315" t="s">
        <v>12</v>
      </c>
      <c r="DB120" s="316">
        <f>BX120</f>
        <v>0.47916666666666674</v>
      </c>
      <c r="DC120" s="316"/>
      <c r="DD120" s="317" t="s">
        <v>9</v>
      </c>
      <c r="DE120" s="317"/>
      <c r="DF120" s="318" t="str">
        <f>CA121</f>
        <v>F</v>
      </c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1"/>
      <c r="DS120" s="319" t="s">
        <v>13</v>
      </c>
      <c r="DT120" s="319"/>
      <c r="DU120" s="319"/>
      <c r="DV120" s="320">
        <f>BZ121</f>
        <v>2</v>
      </c>
      <c r="DW120" s="320"/>
      <c r="DX120" s="22"/>
    </row>
    <row r="121" spans="75:128" ht="20.25" customHeight="1" x14ac:dyDescent="0.25">
      <c r="BZ121" s="6">
        <f t="shared" si="14"/>
        <v>2</v>
      </c>
      <c r="CA121" s="6" t="str">
        <f t="shared" si="14"/>
        <v>F</v>
      </c>
      <c r="CB121" s="6" t="str">
        <f t="shared" ca="1" si="14"/>
        <v>Mnichovická "B"</v>
      </c>
      <c r="CC121" s="6">
        <f t="shared" si="14"/>
        <v>0</v>
      </c>
      <c r="CD121" s="6" t="str">
        <f t="shared" ca="1" si="14"/>
        <v>Lipanská "A"</v>
      </c>
      <c r="CF121" s="19"/>
      <c r="CG121" s="325"/>
      <c r="CH121" s="325"/>
      <c r="CI121" s="325"/>
      <c r="CJ121" s="325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326"/>
      <c r="CV121" s="326"/>
      <c r="CW121" s="327"/>
      <c r="CX121" s="327"/>
      <c r="CY121" s="327"/>
      <c r="CZ121" s="327"/>
      <c r="DA121" s="315"/>
      <c r="DB121" s="316"/>
      <c r="DC121" s="316"/>
      <c r="DD121" s="317"/>
      <c r="DE121" s="317"/>
      <c r="DF121" s="318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1"/>
      <c r="DS121" s="319"/>
      <c r="DT121" s="319"/>
      <c r="DU121" s="319"/>
      <c r="DV121" s="320"/>
      <c r="DW121" s="320"/>
      <c r="DX121" s="22"/>
    </row>
    <row r="122" spans="75:128" ht="20.25" customHeight="1" x14ac:dyDescent="0.25">
      <c r="CF122" s="19"/>
      <c r="CG122" s="33"/>
      <c r="CH122" s="33"/>
      <c r="CI122" s="33"/>
      <c r="CJ122" s="33"/>
      <c r="CK122" s="334" t="s">
        <v>16</v>
      </c>
      <c r="CL122" s="334"/>
      <c r="CM122" s="34">
        <f>CB120</f>
        <v>4</v>
      </c>
      <c r="CN122" s="35" t="s">
        <v>17</v>
      </c>
      <c r="CO122" s="335" t="str">
        <f ca="1">LOOKUP(CM122,$B$2:$B$9,$D$2:$D$9)</f>
        <v>Mnichovická "B"</v>
      </c>
      <c r="CP122" s="335"/>
      <c r="CQ122" s="335"/>
      <c r="CR122" s="335"/>
      <c r="CS122" s="335"/>
      <c r="CT122" s="335"/>
      <c r="CU122" s="335"/>
      <c r="CV122" s="335"/>
      <c r="CW122" s="335"/>
      <c r="CX122" s="335"/>
      <c r="CY122" s="363"/>
      <c r="CZ122" s="363"/>
      <c r="DA122" s="36"/>
      <c r="DB122" s="36"/>
      <c r="DC122" s="36"/>
      <c r="DD122" s="36"/>
      <c r="DE122" s="36"/>
      <c r="DF122" s="33"/>
      <c r="DG122" s="334" t="s">
        <v>16</v>
      </c>
      <c r="DH122" s="334"/>
      <c r="DI122" s="34">
        <f>CD120</f>
        <v>5</v>
      </c>
      <c r="DJ122" s="35" t="s">
        <v>17</v>
      </c>
      <c r="DK122" s="335" t="str">
        <f ca="1">LOOKUP(DI122,$B$2:$B$9,$D$2:$D$9)</f>
        <v>Lipanská "A"</v>
      </c>
      <c r="DL122" s="335"/>
      <c r="DM122" s="335"/>
      <c r="DN122" s="335"/>
      <c r="DO122" s="335"/>
      <c r="DP122" s="335"/>
      <c r="DQ122" s="335"/>
      <c r="DR122" s="335"/>
      <c r="DS122" s="335"/>
      <c r="DT122" s="335"/>
      <c r="DU122" s="335"/>
      <c r="DV122" s="335"/>
      <c r="DW122" s="335"/>
      <c r="DX122" s="22"/>
    </row>
    <row r="123" spans="75:128" ht="20.25" customHeight="1" x14ac:dyDescent="0.25">
      <c r="CF123" s="19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9"/>
      <c r="DS123" s="39"/>
      <c r="DT123" s="39"/>
      <c r="DU123" s="39"/>
      <c r="DV123" s="39"/>
      <c r="DW123" s="39"/>
      <c r="DX123" s="22"/>
    </row>
    <row r="124" spans="75:128" ht="20.25" customHeight="1" x14ac:dyDescent="0.25">
      <c r="CF124" s="19"/>
      <c r="CG124" s="41" t="s">
        <v>21</v>
      </c>
      <c r="CH124" s="42">
        <f>CM122</f>
        <v>4</v>
      </c>
      <c r="CI124" s="43" t="s">
        <v>10</v>
      </c>
      <c r="CJ124" s="44">
        <v>1</v>
      </c>
      <c r="CK124" s="44">
        <v>2</v>
      </c>
      <c r="CL124" s="44">
        <v>3</v>
      </c>
      <c r="CM124" s="44">
        <v>4</v>
      </c>
      <c r="CN124" s="44">
        <v>5</v>
      </c>
      <c r="CO124" s="44">
        <v>6</v>
      </c>
      <c r="CP124" s="44">
        <v>7</v>
      </c>
      <c r="CQ124" s="44">
        <v>8</v>
      </c>
      <c r="CR124" s="44">
        <v>9</v>
      </c>
      <c r="CS124" s="44">
        <v>10</v>
      </c>
      <c r="CT124" s="44">
        <v>11</v>
      </c>
      <c r="CU124" s="44">
        <v>12</v>
      </c>
      <c r="CV124" s="44">
        <v>13</v>
      </c>
      <c r="CW124" s="44">
        <v>14</v>
      </c>
      <c r="CX124" s="44">
        <v>15</v>
      </c>
      <c r="CY124" s="44">
        <v>16</v>
      </c>
      <c r="CZ124" s="44">
        <v>17</v>
      </c>
      <c r="DA124" s="44">
        <v>18</v>
      </c>
      <c r="DB124" s="44">
        <v>19</v>
      </c>
      <c r="DC124" s="44">
        <v>20</v>
      </c>
      <c r="DD124" s="44">
        <v>21</v>
      </c>
      <c r="DE124" s="44">
        <v>22</v>
      </c>
      <c r="DF124" s="44">
        <v>23</v>
      </c>
      <c r="DG124" s="44">
        <v>24</v>
      </c>
      <c r="DH124" s="44">
        <v>25</v>
      </c>
      <c r="DI124" s="44">
        <v>26</v>
      </c>
      <c r="DJ124" s="44">
        <v>27</v>
      </c>
      <c r="DK124" s="44">
        <v>28</v>
      </c>
      <c r="DL124" s="44">
        <v>29</v>
      </c>
      <c r="DM124" s="44">
        <v>30</v>
      </c>
      <c r="DN124" s="44">
        <v>31</v>
      </c>
      <c r="DO124" s="44">
        <v>32</v>
      </c>
      <c r="DP124" s="44">
        <v>33</v>
      </c>
      <c r="DQ124" s="44">
        <v>34</v>
      </c>
      <c r="DR124" s="45">
        <v>35</v>
      </c>
      <c r="DS124" s="45">
        <v>36</v>
      </c>
      <c r="DT124" s="45">
        <v>37</v>
      </c>
      <c r="DU124" s="45">
        <v>38</v>
      </c>
      <c r="DV124" s="45">
        <v>39</v>
      </c>
      <c r="DW124" s="45">
        <v>40</v>
      </c>
      <c r="DX124" s="22"/>
    </row>
    <row r="125" spans="75:128" ht="20.25" customHeight="1" x14ac:dyDescent="0.25">
      <c r="CF125" s="19"/>
      <c r="CG125" s="47"/>
      <c r="CH125" s="48"/>
      <c r="CI125" s="49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1"/>
      <c r="DS125" s="51"/>
      <c r="DT125" s="51"/>
      <c r="DU125" s="51"/>
      <c r="DV125" s="51"/>
      <c r="DW125" s="51"/>
      <c r="DX125" s="22"/>
    </row>
    <row r="126" spans="75:128" ht="20.25" customHeight="1" x14ac:dyDescent="0.25">
      <c r="CF126" s="19"/>
      <c r="CG126" s="52" t="s">
        <v>21</v>
      </c>
      <c r="CH126" s="53">
        <f>DI122</f>
        <v>5</v>
      </c>
      <c r="CI126" s="54" t="s">
        <v>10</v>
      </c>
      <c r="CJ126" s="44">
        <v>1</v>
      </c>
      <c r="CK126" s="44">
        <v>2</v>
      </c>
      <c r="CL126" s="44">
        <v>3</v>
      </c>
      <c r="CM126" s="44">
        <v>4</v>
      </c>
      <c r="CN126" s="44">
        <v>5</v>
      </c>
      <c r="CO126" s="44">
        <v>6</v>
      </c>
      <c r="CP126" s="44">
        <v>7</v>
      </c>
      <c r="CQ126" s="44">
        <v>8</v>
      </c>
      <c r="CR126" s="44">
        <v>9</v>
      </c>
      <c r="CS126" s="44">
        <v>10</v>
      </c>
      <c r="CT126" s="44">
        <v>11</v>
      </c>
      <c r="CU126" s="44">
        <v>12</v>
      </c>
      <c r="CV126" s="44">
        <v>13</v>
      </c>
      <c r="CW126" s="44">
        <v>14</v>
      </c>
      <c r="CX126" s="44">
        <v>15</v>
      </c>
      <c r="CY126" s="44">
        <v>16</v>
      </c>
      <c r="CZ126" s="44">
        <v>17</v>
      </c>
      <c r="DA126" s="44">
        <v>18</v>
      </c>
      <c r="DB126" s="44">
        <v>19</v>
      </c>
      <c r="DC126" s="44">
        <v>20</v>
      </c>
      <c r="DD126" s="44">
        <v>21</v>
      </c>
      <c r="DE126" s="44">
        <v>22</v>
      </c>
      <c r="DF126" s="44">
        <v>23</v>
      </c>
      <c r="DG126" s="44">
        <v>24</v>
      </c>
      <c r="DH126" s="44">
        <v>25</v>
      </c>
      <c r="DI126" s="44">
        <v>26</v>
      </c>
      <c r="DJ126" s="44">
        <v>27</v>
      </c>
      <c r="DK126" s="44">
        <v>28</v>
      </c>
      <c r="DL126" s="44">
        <v>29</v>
      </c>
      <c r="DM126" s="44">
        <v>30</v>
      </c>
      <c r="DN126" s="44">
        <v>31</v>
      </c>
      <c r="DO126" s="44">
        <v>32</v>
      </c>
      <c r="DP126" s="44">
        <v>33</v>
      </c>
      <c r="DQ126" s="44">
        <v>34</v>
      </c>
      <c r="DR126" s="45">
        <v>35</v>
      </c>
      <c r="DS126" s="45">
        <v>36</v>
      </c>
      <c r="DT126" s="45">
        <v>37</v>
      </c>
      <c r="DU126" s="45">
        <v>38</v>
      </c>
      <c r="DV126" s="45">
        <v>39</v>
      </c>
      <c r="DW126" s="45">
        <v>40</v>
      </c>
      <c r="DX126" s="22"/>
    </row>
    <row r="127" spans="75:128" ht="20.25" customHeight="1" thickBot="1" x14ac:dyDescent="0.3">
      <c r="CF127" s="55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7"/>
    </row>
    <row r="128" spans="75:128" ht="20.25" customHeight="1" thickTop="1" x14ac:dyDescent="0.25">
      <c r="CF128" s="7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9"/>
    </row>
    <row r="129" spans="75:128" ht="20.25" customHeight="1" x14ac:dyDescent="0.25">
      <c r="BW129" s="6" t="str">
        <f>BK8</f>
        <v>18. KOLO</v>
      </c>
      <c r="BX129" s="6">
        <f>BL8</f>
        <v>0.49583333333333335</v>
      </c>
      <c r="BY129" s="6">
        <f>BM8</f>
        <v>30</v>
      </c>
      <c r="BZ129" s="6" t="str">
        <f t="shared" ref="BZ129:CD130" si="15">BN8</f>
        <v>HŘIŠTĚ</v>
      </c>
      <c r="CA129" s="6" t="str">
        <f t="shared" si="15"/>
        <v>skupina</v>
      </c>
      <c r="CB129" s="6">
        <f t="shared" si="15"/>
        <v>2</v>
      </c>
      <c r="CC129" s="6" t="str">
        <f t="shared" si="15"/>
        <v>:</v>
      </c>
      <c r="CD129" s="6">
        <f t="shared" si="15"/>
        <v>6</v>
      </c>
      <c r="CF129" s="19"/>
      <c r="CG129" s="325" t="str">
        <f>BW129</f>
        <v>18. KOLO</v>
      </c>
      <c r="CH129" s="325"/>
      <c r="CI129" s="325"/>
      <c r="CJ129" s="325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326">
        <f>BY129</f>
        <v>30</v>
      </c>
      <c r="CV129" s="326"/>
      <c r="CW129" s="327" t="s">
        <v>11</v>
      </c>
      <c r="CX129" s="327"/>
      <c r="CY129" s="327"/>
      <c r="CZ129" s="327"/>
      <c r="DA129" s="315" t="s">
        <v>12</v>
      </c>
      <c r="DB129" s="316">
        <f>BX129</f>
        <v>0.49583333333333335</v>
      </c>
      <c r="DC129" s="316"/>
      <c r="DD129" s="317" t="s">
        <v>9</v>
      </c>
      <c r="DE129" s="317"/>
      <c r="DF129" s="318" t="str">
        <f>CA130</f>
        <v>F</v>
      </c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1"/>
      <c r="DS129" s="319" t="s">
        <v>13</v>
      </c>
      <c r="DT129" s="319"/>
      <c r="DU129" s="319"/>
      <c r="DV129" s="320">
        <f>BZ130</f>
        <v>5</v>
      </c>
      <c r="DW129" s="320"/>
      <c r="DX129" s="22"/>
    </row>
    <row r="130" spans="75:128" ht="20.25" customHeight="1" x14ac:dyDescent="0.25">
      <c r="BZ130" s="6">
        <f t="shared" si="15"/>
        <v>5</v>
      </c>
      <c r="CA130" s="6" t="str">
        <f t="shared" si="15"/>
        <v>F</v>
      </c>
      <c r="CB130" s="6" t="str">
        <f t="shared" ca="1" si="15"/>
        <v>Velim "A"</v>
      </c>
      <c r="CC130" s="6">
        <f t="shared" si="15"/>
        <v>0</v>
      </c>
      <c r="CD130" s="6" t="str">
        <f t="shared" ca="1" si="15"/>
        <v>Ovčárecká "A"</v>
      </c>
      <c r="CF130" s="19"/>
      <c r="CG130" s="325"/>
      <c r="CH130" s="325"/>
      <c r="CI130" s="325"/>
      <c r="CJ130" s="325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326"/>
      <c r="CV130" s="326"/>
      <c r="CW130" s="327"/>
      <c r="CX130" s="327"/>
      <c r="CY130" s="327"/>
      <c r="CZ130" s="327"/>
      <c r="DA130" s="315"/>
      <c r="DB130" s="316"/>
      <c r="DC130" s="316"/>
      <c r="DD130" s="317"/>
      <c r="DE130" s="317"/>
      <c r="DF130" s="318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1"/>
      <c r="DS130" s="319"/>
      <c r="DT130" s="319"/>
      <c r="DU130" s="319"/>
      <c r="DV130" s="320"/>
      <c r="DW130" s="320"/>
      <c r="DX130" s="22"/>
    </row>
    <row r="131" spans="75:128" ht="20.25" customHeight="1" x14ac:dyDescent="0.25">
      <c r="CF131" s="19"/>
      <c r="CG131" s="33"/>
      <c r="CH131" s="33"/>
      <c r="CI131" s="33"/>
      <c r="CJ131" s="33"/>
      <c r="CK131" s="334" t="s">
        <v>16</v>
      </c>
      <c r="CL131" s="334"/>
      <c r="CM131" s="34">
        <f>CB129</f>
        <v>2</v>
      </c>
      <c r="CN131" s="35" t="s">
        <v>17</v>
      </c>
      <c r="CO131" s="335" t="str">
        <f ca="1">LOOKUP(CM131,$B$2:$B$9,$D$2:$D$9)</f>
        <v>Velim "A"</v>
      </c>
      <c r="CP131" s="335"/>
      <c r="CQ131" s="335"/>
      <c r="CR131" s="335"/>
      <c r="CS131" s="335"/>
      <c r="CT131" s="335"/>
      <c r="CU131" s="335"/>
      <c r="CV131" s="335"/>
      <c r="CW131" s="335"/>
      <c r="CX131" s="335"/>
      <c r="CY131" s="363"/>
      <c r="CZ131" s="363"/>
      <c r="DA131" s="36"/>
      <c r="DB131" s="36"/>
      <c r="DC131" s="36"/>
      <c r="DD131" s="36"/>
      <c r="DE131" s="36"/>
      <c r="DF131" s="33"/>
      <c r="DG131" s="334" t="s">
        <v>16</v>
      </c>
      <c r="DH131" s="334"/>
      <c r="DI131" s="34">
        <f>CD129</f>
        <v>6</v>
      </c>
      <c r="DJ131" s="35" t="s">
        <v>17</v>
      </c>
      <c r="DK131" s="335" t="str">
        <f ca="1">LOOKUP(DI131,$B$2:$B$9,$D$2:$D$9)</f>
        <v>Ovčárecká "A"</v>
      </c>
      <c r="DL131" s="335"/>
      <c r="DM131" s="335"/>
      <c r="DN131" s="335"/>
      <c r="DO131" s="335"/>
      <c r="DP131" s="335"/>
      <c r="DQ131" s="335"/>
      <c r="DR131" s="335"/>
      <c r="DS131" s="335"/>
      <c r="DT131" s="335"/>
      <c r="DU131" s="335"/>
      <c r="DV131" s="335"/>
      <c r="DW131" s="335"/>
      <c r="DX131" s="22"/>
    </row>
    <row r="132" spans="75:128" ht="20.25" customHeight="1" x14ac:dyDescent="0.25">
      <c r="CF132" s="19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9"/>
      <c r="DS132" s="39"/>
      <c r="DT132" s="39"/>
      <c r="DU132" s="39"/>
      <c r="DV132" s="39"/>
      <c r="DW132" s="39"/>
      <c r="DX132" s="22"/>
    </row>
    <row r="133" spans="75:128" ht="20.25" customHeight="1" x14ac:dyDescent="0.25">
      <c r="CF133" s="19"/>
      <c r="CG133" s="41" t="s">
        <v>21</v>
      </c>
      <c r="CH133" s="42">
        <f>CM131</f>
        <v>2</v>
      </c>
      <c r="CI133" s="43" t="s">
        <v>10</v>
      </c>
      <c r="CJ133" s="44">
        <v>1</v>
      </c>
      <c r="CK133" s="44">
        <v>2</v>
      </c>
      <c r="CL133" s="44">
        <v>3</v>
      </c>
      <c r="CM133" s="44">
        <v>4</v>
      </c>
      <c r="CN133" s="44">
        <v>5</v>
      </c>
      <c r="CO133" s="44">
        <v>6</v>
      </c>
      <c r="CP133" s="44">
        <v>7</v>
      </c>
      <c r="CQ133" s="44">
        <v>8</v>
      </c>
      <c r="CR133" s="44">
        <v>9</v>
      </c>
      <c r="CS133" s="44">
        <v>10</v>
      </c>
      <c r="CT133" s="44">
        <v>11</v>
      </c>
      <c r="CU133" s="44">
        <v>12</v>
      </c>
      <c r="CV133" s="44">
        <v>13</v>
      </c>
      <c r="CW133" s="44">
        <v>14</v>
      </c>
      <c r="CX133" s="44">
        <v>15</v>
      </c>
      <c r="CY133" s="44">
        <v>16</v>
      </c>
      <c r="CZ133" s="44">
        <v>17</v>
      </c>
      <c r="DA133" s="44">
        <v>18</v>
      </c>
      <c r="DB133" s="44">
        <v>19</v>
      </c>
      <c r="DC133" s="44">
        <v>20</v>
      </c>
      <c r="DD133" s="44">
        <v>21</v>
      </c>
      <c r="DE133" s="44">
        <v>22</v>
      </c>
      <c r="DF133" s="44">
        <v>23</v>
      </c>
      <c r="DG133" s="44">
        <v>24</v>
      </c>
      <c r="DH133" s="44">
        <v>25</v>
      </c>
      <c r="DI133" s="44">
        <v>26</v>
      </c>
      <c r="DJ133" s="44">
        <v>27</v>
      </c>
      <c r="DK133" s="44">
        <v>28</v>
      </c>
      <c r="DL133" s="44">
        <v>29</v>
      </c>
      <c r="DM133" s="44">
        <v>30</v>
      </c>
      <c r="DN133" s="44">
        <v>31</v>
      </c>
      <c r="DO133" s="44">
        <v>32</v>
      </c>
      <c r="DP133" s="44">
        <v>33</v>
      </c>
      <c r="DQ133" s="44">
        <v>34</v>
      </c>
      <c r="DR133" s="45">
        <v>35</v>
      </c>
      <c r="DS133" s="45">
        <v>36</v>
      </c>
      <c r="DT133" s="45">
        <v>37</v>
      </c>
      <c r="DU133" s="45">
        <v>38</v>
      </c>
      <c r="DV133" s="45">
        <v>39</v>
      </c>
      <c r="DW133" s="45">
        <v>40</v>
      </c>
      <c r="DX133" s="22"/>
    </row>
    <row r="134" spans="75:128" ht="20.25" customHeight="1" x14ac:dyDescent="0.25">
      <c r="CF134" s="19"/>
      <c r="CG134" s="47"/>
      <c r="CH134" s="48"/>
      <c r="CI134" s="49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1"/>
      <c r="DS134" s="51"/>
      <c r="DT134" s="51"/>
      <c r="DU134" s="51"/>
      <c r="DV134" s="51"/>
      <c r="DW134" s="51"/>
      <c r="DX134" s="22"/>
    </row>
    <row r="135" spans="75:128" ht="20.25" customHeight="1" x14ac:dyDescent="0.25">
      <c r="CF135" s="19"/>
      <c r="CG135" s="52" t="s">
        <v>21</v>
      </c>
      <c r="CH135" s="53">
        <f>DI131</f>
        <v>6</v>
      </c>
      <c r="CI135" s="54" t="s">
        <v>10</v>
      </c>
      <c r="CJ135" s="44">
        <v>1</v>
      </c>
      <c r="CK135" s="44">
        <v>2</v>
      </c>
      <c r="CL135" s="44">
        <v>3</v>
      </c>
      <c r="CM135" s="44">
        <v>4</v>
      </c>
      <c r="CN135" s="44">
        <v>5</v>
      </c>
      <c r="CO135" s="44">
        <v>6</v>
      </c>
      <c r="CP135" s="44">
        <v>7</v>
      </c>
      <c r="CQ135" s="44">
        <v>8</v>
      </c>
      <c r="CR135" s="44">
        <v>9</v>
      </c>
      <c r="CS135" s="44">
        <v>10</v>
      </c>
      <c r="CT135" s="44">
        <v>11</v>
      </c>
      <c r="CU135" s="44">
        <v>12</v>
      </c>
      <c r="CV135" s="44">
        <v>13</v>
      </c>
      <c r="CW135" s="44">
        <v>14</v>
      </c>
      <c r="CX135" s="44">
        <v>15</v>
      </c>
      <c r="CY135" s="44">
        <v>16</v>
      </c>
      <c r="CZ135" s="44">
        <v>17</v>
      </c>
      <c r="DA135" s="44">
        <v>18</v>
      </c>
      <c r="DB135" s="44">
        <v>19</v>
      </c>
      <c r="DC135" s="44">
        <v>20</v>
      </c>
      <c r="DD135" s="44">
        <v>21</v>
      </c>
      <c r="DE135" s="44">
        <v>22</v>
      </c>
      <c r="DF135" s="44">
        <v>23</v>
      </c>
      <c r="DG135" s="44">
        <v>24</v>
      </c>
      <c r="DH135" s="44">
        <v>25</v>
      </c>
      <c r="DI135" s="44">
        <v>26</v>
      </c>
      <c r="DJ135" s="44">
        <v>27</v>
      </c>
      <c r="DK135" s="44">
        <v>28</v>
      </c>
      <c r="DL135" s="44">
        <v>29</v>
      </c>
      <c r="DM135" s="44">
        <v>30</v>
      </c>
      <c r="DN135" s="44">
        <v>31</v>
      </c>
      <c r="DO135" s="44">
        <v>32</v>
      </c>
      <c r="DP135" s="44">
        <v>33</v>
      </c>
      <c r="DQ135" s="44">
        <v>34</v>
      </c>
      <c r="DR135" s="45">
        <v>35</v>
      </c>
      <c r="DS135" s="45">
        <v>36</v>
      </c>
      <c r="DT135" s="45">
        <v>37</v>
      </c>
      <c r="DU135" s="45">
        <v>38</v>
      </c>
      <c r="DV135" s="45">
        <v>39</v>
      </c>
      <c r="DW135" s="45">
        <v>40</v>
      </c>
      <c r="DX135" s="22"/>
    </row>
    <row r="136" spans="75:128" ht="20.25" customHeight="1" thickBot="1" x14ac:dyDescent="0.3">
      <c r="CF136" s="55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7"/>
    </row>
    <row r="137" spans="75:128" ht="20.25" customHeight="1" thickTop="1" x14ac:dyDescent="0.25">
      <c r="CF137" s="7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9"/>
    </row>
    <row r="138" spans="75:128" ht="20.25" customHeight="1" x14ac:dyDescent="0.25">
      <c r="BW138" s="6" t="str">
        <f>BK10</f>
        <v>19. KOLO</v>
      </c>
      <c r="BX138" s="6">
        <f>BL10</f>
        <v>0.50416666666666665</v>
      </c>
      <c r="BY138" s="6">
        <f>BM10</f>
        <v>34</v>
      </c>
      <c r="BZ138" s="6" t="str">
        <f t="shared" ref="BZ138:CD139" si="16">BN10</f>
        <v>HŘIŠTĚ</v>
      </c>
      <c r="CA138" s="6" t="str">
        <f t="shared" si="16"/>
        <v>skupina</v>
      </c>
      <c r="CB138" s="6">
        <f t="shared" si="16"/>
        <v>2</v>
      </c>
      <c r="CC138" s="6" t="str">
        <f t="shared" si="16"/>
        <v>:</v>
      </c>
      <c r="CD138" s="6">
        <f t="shared" si="16"/>
        <v>5</v>
      </c>
      <c r="CF138" s="19"/>
      <c r="CG138" s="325" t="str">
        <f>BW138</f>
        <v>19. KOLO</v>
      </c>
      <c r="CH138" s="325"/>
      <c r="CI138" s="325"/>
      <c r="CJ138" s="325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326">
        <f>BY138</f>
        <v>34</v>
      </c>
      <c r="CV138" s="326"/>
      <c r="CW138" s="327" t="s">
        <v>11</v>
      </c>
      <c r="CX138" s="327"/>
      <c r="CY138" s="327"/>
      <c r="CZ138" s="327"/>
      <c r="DA138" s="315" t="s">
        <v>12</v>
      </c>
      <c r="DB138" s="316">
        <f>BX138</f>
        <v>0.50416666666666665</v>
      </c>
      <c r="DC138" s="316"/>
      <c r="DD138" s="317" t="s">
        <v>9</v>
      </c>
      <c r="DE138" s="317"/>
      <c r="DF138" s="318" t="str">
        <f>CA139</f>
        <v>F</v>
      </c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1"/>
      <c r="DS138" s="319" t="s">
        <v>13</v>
      </c>
      <c r="DT138" s="319"/>
      <c r="DU138" s="319"/>
      <c r="DV138" s="320">
        <f>BZ139</f>
        <v>5</v>
      </c>
      <c r="DW138" s="320"/>
      <c r="DX138" s="22"/>
    </row>
    <row r="139" spans="75:128" ht="20.25" customHeight="1" x14ac:dyDescent="0.25">
      <c r="BZ139" s="6">
        <f t="shared" si="16"/>
        <v>5</v>
      </c>
      <c r="CA139" s="6" t="str">
        <f t="shared" si="16"/>
        <v>F</v>
      </c>
      <c r="CB139" s="6" t="str">
        <f t="shared" ca="1" si="16"/>
        <v>Velim "A"</v>
      </c>
      <c r="CC139" s="6">
        <f t="shared" si="16"/>
        <v>0</v>
      </c>
      <c r="CD139" s="6" t="str">
        <f t="shared" ca="1" si="16"/>
        <v>Lipanská "A"</v>
      </c>
      <c r="CF139" s="19"/>
      <c r="CG139" s="325"/>
      <c r="CH139" s="325"/>
      <c r="CI139" s="325"/>
      <c r="CJ139" s="325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326"/>
      <c r="CV139" s="326"/>
      <c r="CW139" s="327"/>
      <c r="CX139" s="327"/>
      <c r="CY139" s="327"/>
      <c r="CZ139" s="327"/>
      <c r="DA139" s="315"/>
      <c r="DB139" s="316"/>
      <c r="DC139" s="316"/>
      <c r="DD139" s="317"/>
      <c r="DE139" s="317"/>
      <c r="DF139" s="318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1"/>
      <c r="DS139" s="319"/>
      <c r="DT139" s="319"/>
      <c r="DU139" s="319"/>
      <c r="DV139" s="320"/>
      <c r="DW139" s="320"/>
      <c r="DX139" s="22"/>
    </row>
    <row r="140" spans="75:128" ht="20.25" customHeight="1" x14ac:dyDescent="0.25">
      <c r="CF140" s="19"/>
      <c r="CG140" s="33"/>
      <c r="CH140" s="33"/>
      <c r="CI140" s="33"/>
      <c r="CJ140" s="33"/>
      <c r="CK140" s="334" t="s">
        <v>16</v>
      </c>
      <c r="CL140" s="334"/>
      <c r="CM140" s="34">
        <f>CB138</f>
        <v>2</v>
      </c>
      <c r="CN140" s="35" t="s">
        <v>17</v>
      </c>
      <c r="CO140" s="335" t="str">
        <f ca="1">LOOKUP(CM140,$B$2:$B$9,$D$2:$D$9)</f>
        <v>Velim "A"</v>
      </c>
      <c r="CP140" s="335"/>
      <c r="CQ140" s="335"/>
      <c r="CR140" s="335"/>
      <c r="CS140" s="335"/>
      <c r="CT140" s="335"/>
      <c r="CU140" s="335"/>
      <c r="CV140" s="335"/>
      <c r="CW140" s="335"/>
      <c r="CX140" s="335"/>
      <c r="CY140" s="363"/>
      <c r="CZ140" s="363"/>
      <c r="DA140" s="36"/>
      <c r="DB140" s="36"/>
      <c r="DC140" s="36"/>
      <c r="DD140" s="36"/>
      <c r="DE140" s="36"/>
      <c r="DF140" s="33"/>
      <c r="DG140" s="334" t="s">
        <v>16</v>
      </c>
      <c r="DH140" s="334"/>
      <c r="DI140" s="34">
        <f>CD138</f>
        <v>5</v>
      </c>
      <c r="DJ140" s="35" t="s">
        <v>17</v>
      </c>
      <c r="DK140" s="335" t="str">
        <f ca="1">LOOKUP(DI140,$B$2:$B$9,$D$2:$D$9)</f>
        <v>Lipanská "A"</v>
      </c>
      <c r="DL140" s="335"/>
      <c r="DM140" s="335"/>
      <c r="DN140" s="335"/>
      <c r="DO140" s="335"/>
      <c r="DP140" s="335"/>
      <c r="DQ140" s="335"/>
      <c r="DR140" s="335"/>
      <c r="DS140" s="335"/>
      <c r="DT140" s="335"/>
      <c r="DU140" s="335"/>
      <c r="DV140" s="335"/>
      <c r="DW140" s="335"/>
      <c r="DX140" s="22"/>
    </row>
    <row r="141" spans="75:128" ht="20.25" customHeight="1" x14ac:dyDescent="0.25">
      <c r="CF141" s="19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9"/>
      <c r="DS141" s="39"/>
      <c r="DT141" s="39"/>
      <c r="DU141" s="39"/>
      <c r="DV141" s="39"/>
      <c r="DW141" s="39"/>
      <c r="DX141" s="22"/>
    </row>
    <row r="142" spans="75:128" ht="20.25" customHeight="1" x14ac:dyDescent="0.25">
      <c r="CF142" s="19"/>
      <c r="CG142" s="41" t="s">
        <v>21</v>
      </c>
      <c r="CH142" s="42">
        <f>CM140</f>
        <v>2</v>
      </c>
      <c r="CI142" s="43" t="s">
        <v>10</v>
      </c>
      <c r="CJ142" s="44">
        <v>1</v>
      </c>
      <c r="CK142" s="44">
        <v>2</v>
      </c>
      <c r="CL142" s="44">
        <v>3</v>
      </c>
      <c r="CM142" s="44">
        <v>4</v>
      </c>
      <c r="CN142" s="44">
        <v>5</v>
      </c>
      <c r="CO142" s="44">
        <v>6</v>
      </c>
      <c r="CP142" s="44">
        <v>7</v>
      </c>
      <c r="CQ142" s="44">
        <v>8</v>
      </c>
      <c r="CR142" s="44">
        <v>9</v>
      </c>
      <c r="CS142" s="44">
        <v>10</v>
      </c>
      <c r="CT142" s="44">
        <v>11</v>
      </c>
      <c r="CU142" s="44">
        <v>12</v>
      </c>
      <c r="CV142" s="44">
        <v>13</v>
      </c>
      <c r="CW142" s="44">
        <v>14</v>
      </c>
      <c r="CX142" s="44">
        <v>15</v>
      </c>
      <c r="CY142" s="44">
        <v>16</v>
      </c>
      <c r="CZ142" s="44">
        <v>17</v>
      </c>
      <c r="DA142" s="44">
        <v>18</v>
      </c>
      <c r="DB142" s="44">
        <v>19</v>
      </c>
      <c r="DC142" s="44">
        <v>20</v>
      </c>
      <c r="DD142" s="44">
        <v>21</v>
      </c>
      <c r="DE142" s="44">
        <v>22</v>
      </c>
      <c r="DF142" s="44">
        <v>23</v>
      </c>
      <c r="DG142" s="44">
        <v>24</v>
      </c>
      <c r="DH142" s="44">
        <v>25</v>
      </c>
      <c r="DI142" s="44">
        <v>26</v>
      </c>
      <c r="DJ142" s="44">
        <v>27</v>
      </c>
      <c r="DK142" s="44">
        <v>28</v>
      </c>
      <c r="DL142" s="44">
        <v>29</v>
      </c>
      <c r="DM142" s="44">
        <v>30</v>
      </c>
      <c r="DN142" s="44">
        <v>31</v>
      </c>
      <c r="DO142" s="44">
        <v>32</v>
      </c>
      <c r="DP142" s="44">
        <v>33</v>
      </c>
      <c r="DQ142" s="44">
        <v>34</v>
      </c>
      <c r="DR142" s="45">
        <v>35</v>
      </c>
      <c r="DS142" s="45">
        <v>36</v>
      </c>
      <c r="DT142" s="45">
        <v>37</v>
      </c>
      <c r="DU142" s="45">
        <v>38</v>
      </c>
      <c r="DV142" s="45">
        <v>39</v>
      </c>
      <c r="DW142" s="45">
        <v>40</v>
      </c>
      <c r="DX142" s="22"/>
    </row>
    <row r="143" spans="75:128" ht="20.25" customHeight="1" x14ac:dyDescent="0.25">
      <c r="CF143" s="19"/>
      <c r="CG143" s="47"/>
      <c r="CH143" s="48"/>
      <c r="CI143" s="49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1"/>
      <c r="DS143" s="51"/>
      <c r="DT143" s="51"/>
      <c r="DU143" s="51"/>
      <c r="DV143" s="51"/>
      <c r="DW143" s="51"/>
      <c r="DX143" s="22"/>
    </row>
    <row r="144" spans="75:128" ht="20.25" customHeight="1" x14ac:dyDescent="0.25">
      <c r="CF144" s="19"/>
      <c r="CG144" s="52" t="s">
        <v>21</v>
      </c>
      <c r="CH144" s="53">
        <f>DI140</f>
        <v>5</v>
      </c>
      <c r="CI144" s="54" t="s">
        <v>10</v>
      </c>
      <c r="CJ144" s="44">
        <v>1</v>
      </c>
      <c r="CK144" s="44">
        <v>2</v>
      </c>
      <c r="CL144" s="44">
        <v>3</v>
      </c>
      <c r="CM144" s="44">
        <v>4</v>
      </c>
      <c r="CN144" s="44">
        <v>5</v>
      </c>
      <c r="CO144" s="44">
        <v>6</v>
      </c>
      <c r="CP144" s="44">
        <v>7</v>
      </c>
      <c r="CQ144" s="44">
        <v>8</v>
      </c>
      <c r="CR144" s="44">
        <v>9</v>
      </c>
      <c r="CS144" s="44">
        <v>10</v>
      </c>
      <c r="CT144" s="44">
        <v>11</v>
      </c>
      <c r="CU144" s="44">
        <v>12</v>
      </c>
      <c r="CV144" s="44">
        <v>13</v>
      </c>
      <c r="CW144" s="44">
        <v>14</v>
      </c>
      <c r="CX144" s="44">
        <v>15</v>
      </c>
      <c r="CY144" s="44">
        <v>16</v>
      </c>
      <c r="CZ144" s="44">
        <v>17</v>
      </c>
      <c r="DA144" s="44">
        <v>18</v>
      </c>
      <c r="DB144" s="44">
        <v>19</v>
      </c>
      <c r="DC144" s="44">
        <v>20</v>
      </c>
      <c r="DD144" s="44">
        <v>21</v>
      </c>
      <c r="DE144" s="44">
        <v>22</v>
      </c>
      <c r="DF144" s="44">
        <v>23</v>
      </c>
      <c r="DG144" s="44">
        <v>24</v>
      </c>
      <c r="DH144" s="44">
        <v>25</v>
      </c>
      <c r="DI144" s="44">
        <v>26</v>
      </c>
      <c r="DJ144" s="44">
        <v>27</v>
      </c>
      <c r="DK144" s="44">
        <v>28</v>
      </c>
      <c r="DL144" s="44">
        <v>29</v>
      </c>
      <c r="DM144" s="44">
        <v>30</v>
      </c>
      <c r="DN144" s="44">
        <v>31</v>
      </c>
      <c r="DO144" s="44">
        <v>32</v>
      </c>
      <c r="DP144" s="44">
        <v>33</v>
      </c>
      <c r="DQ144" s="44">
        <v>34</v>
      </c>
      <c r="DR144" s="45">
        <v>35</v>
      </c>
      <c r="DS144" s="45">
        <v>36</v>
      </c>
      <c r="DT144" s="45">
        <v>37</v>
      </c>
      <c r="DU144" s="45">
        <v>38</v>
      </c>
      <c r="DV144" s="45">
        <v>39</v>
      </c>
      <c r="DW144" s="45">
        <v>40</v>
      </c>
      <c r="DX144" s="22"/>
    </row>
    <row r="145" spans="75:128" ht="20.25" customHeight="1" thickBot="1" x14ac:dyDescent="0.3">
      <c r="CF145" s="55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7"/>
    </row>
    <row r="146" spans="75:128" ht="20.25" customHeight="1" thickTop="1" x14ac:dyDescent="0.25">
      <c r="CF146" s="7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9"/>
    </row>
    <row r="147" spans="75:128" ht="20.25" customHeight="1" x14ac:dyDescent="0.25">
      <c r="BW147" s="6" t="str">
        <f>BK12</f>
        <v>20. KOLO</v>
      </c>
      <c r="BX147" s="6">
        <f>BL12</f>
        <v>0.51249999999999996</v>
      </c>
      <c r="BY147" s="6">
        <f t="shared" ref="BY147:CD147" si="17">BM12</f>
        <v>38</v>
      </c>
      <c r="BZ147" s="6" t="str">
        <f t="shared" si="17"/>
        <v>HŘIŠTĚ</v>
      </c>
      <c r="CA147" s="6" t="str">
        <f t="shared" si="17"/>
        <v>skupina</v>
      </c>
      <c r="CB147" s="6">
        <f t="shared" si="17"/>
        <v>2</v>
      </c>
      <c r="CC147" s="6" t="str">
        <f t="shared" si="17"/>
        <v>:</v>
      </c>
      <c r="CD147" s="6">
        <f t="shared" si="17"/>
        <v>8</v>
      </c>
      <c r="CF147" s="19"/>
      <c r="CG147" s="325" t="str">
        <f>BW147</f>
        <v>20. KOLO</v>
      </c>
      <c r="CH147" s="325"/>
      <c r="CI147" s="325"/>
      <c r="CJ147" s="325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326">
        <f>BY147</f>
        <v>38</v>
      </c>
      <c r="CV147" s="326"/>
      <c r="CW147" s="327" t="s">
        <v>11</v>
      </c>
      <c r="CX147" s="327"/>
      <c r="CY147" s="327"/>
      <c r="CZ147" s="327"/>
      <c r="DA147" s="315" t="s">
        <v>12</v>
      </c>
      <c r="DB147" s="316">
        <f>BX147</f>
        <v>0.51249999999999996</v>
      </c>
      <c r="DC147" s="316"/>
      <c r="DD147" s="317" t="s">
        <v>9</v>
      </c>
      <c r="DE147" s="317"/>
      <c r="DF147" s="318" t="str">
        <f>CA148</f>
        <v>F</v>
      </c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1"/>
      <c r="DS147" s="319" t="s">
        <v>13</v>
      </c>
      <c r="DT147" s="319"/>
      <c r="DU147" s="319"/>
      <c r="DV147" s="320">
        <f>BZ148</f>
        <v>5</v>
      </c>
      <c r="DW147" s="320"/>
      <c r="DX147" s="22"/>
    </row>
    <row r="148" spans="75:128" ht="20.25" customHeight="1" x14ac:dyDescent="0.25">
      <c r="BZ148" s="6">
        <f>BN13</f>
        <v>5</v>
      </c>
      <c r="CA148" s="6" t="str">
        <f>BO13</f>
        <v>F</v>
      </c>
      <c r="CB148" s="6" t="str">
        <f ca="1">BP13</f>
        <v>Velim "A"</v>
      </c>
      <c r="CC148" s="6">
        <f>BQ13</f>
        <v>0</v>
      </c>
      <c r="CD148" s="6" t="str">
        <f ca="1">BR13</f>
        <v>Mnichovická "A"</v>
      </c>
      <c r="CF148" s="19"/>
      <c r="CG148" s="325"/>
      <c r="CH148" s="325"/>
      <c r="CI148" s="325"/>
      <c r="CJ148" s="325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326"/>
      <c r="CV148" s="326"/>
      <c r="CW148" s="327"/>
      <c r="CX148" s="327"/>
      <c r="CY148" s="327"/>
      <c r="CZ148" s="327"/>
      <c r="DA148" s="315"/>
      <c r="DB148" s="316"/>
      <c r="DC148" s="316"/>
      <c r="DD148" s="317"/>
      <c r="DE148" s="317"/>
      <c r="DF148" s="318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1"/>
      <c r="DS148" s="319"/>
      <c r="DT148" s="319"/>
      <c r="DU148" s="319"/>
      <c r="DV148" s="320"/>
      <c r="DW148" s="320"/>
      <c r="DX148" s="22"/>
    </row>
    <row r="149" spans="75:128" ht="20.25" customHeight="1" x14ac:dyDescent="0.25">
      <c r="CF149" s="19"/>
      <c r="CG149" s="33"/>
      <c r="CH149" s="33"/>
      <c r="CI149" s="33"/>
      <c r="CJ149" s="33"/>
      <c r="CK149" s="334" t="s">
        <v>16</v>
      </c>
      <c r="CL149" s="334"/>
      <c r="CM149" s="34">
        <f>CB147</f>
        <v>2</v>
      </c>
      <c r="CN149" s="35" t="s">
        <v>17</v>
      </c>
      <c r="CO149" s="335" t="str">
        <f ca="1">LOOKUP(CM149,$B$2:$B$9,$D$2:$D$9)</f>
        <v>Velim "A"</v>
      </c>
      <c r="CP149" s="335"/>
      <c r="CQ149" s="335"/>
      <c r="CR149" s="335"/>
      <c r="CS149" s="335"/>
      <c r="CT149" s="335"/>
      <c r="CU149" s="335"/>
      <c r="CV149" s="335"/>
      <c r="CW149" s="335"/>
      <c r="CX149" s="335"/>
      <c r="CY149" s="363"/>
      <c r="CZ149" s="363"/>
      <c r="DA149" s="36"/>
      <c r="DB149" s="36"/>
      <c r="DC149" s="36"/>
      <c r="DD149" s="36"/>
      <c r="DE149" s="36"/>
      <c r="DF149" s="33"/>
      <c r="DG149" s="334" t="s">
        <v>16</v>
      </c>
      <c r="DH149" s="334"/>
      <c r="DI149" s="34">
        <f>CD147</f>
        <v>8</v>
      </c>
      <c r="DJ149" s="35" t="s">
        <v>17</v>
      </c>
      <c r="DK149" s="335" t="str">
        <f ca="1">LOOKUP(DI149,$B$2:$B$9,$D$2:$D$9)</f>
        <v>Mnichovická "A"</v>
      </c>
      <c r="DL149" s="335"/>
      <c r="DM149" s="335"/>
      <c r="DN149" s="335"/>
      <c r="DO149" s="335"/>
      <c r="DP149" s="335"/>
      <c r="DQ149" s="335"/>
      <c r="DR149" s="335"/>
      <c r="DS149" s="335"/>
      <c r="DT149" s="335"/>
      <c r="DU149" s="335"/>
      <c r="DV149" s="335"/>
      <c r="DW149" s="335"/>
      <c r="DX149" s="22"/>
    </row>
    <row r="150" spans="75:128" ht="20.25" customHeight="1" x14ac:dyDescent="0.25">
      <c r="CF150" s="19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9"/>
      <c r="DS150" s="39"/>
      <c r="DT150" s="39"/>
      <c r="DU150" s="39"/>
      <c r="DV150" s="39"/>
      <c r="DW150" s="39"/>
      <c r="DX150" s="22"/>
    </row>
    <row r="151" spans="75:128" ht="20.25" customHeight="1" x14ac:dyDescent="0.25">
      <c r="CF151" s="19"/>
      <c r="CG151" s="41" t="s">
        <v>21</v>
      </c>
      <c r="CH151" s="42">
        <f>CM149</f>
        <v>2</v>
      </c>
      <c r="CI151" s="43" t="s">
        <v>10</v>
      </c>
      <c r="CJ151" s="44">
        <v>1</v>
      </c>
      <c r="CK151" s="44">
        <v>2</v>
      </c>
      <c r="CL151" s="44">
        <v>3</v>
      </c>
      <c r="CM151" s="44">
        <v>4</v>
      </c>
      <c r="CN151" s="44">
        <v>5</v>
      </c>
      <c r="CO151" s="44">
        <v>6</v>
      </c>
      <c r="CP151" s="44">
        <v>7</v>
      </c>
      <c r="CQ151" s="44">
        <v>8</v>
      </c>
      <c r="CR151" s="44">
        <v>9</v>
      </c>
      <c r="CS151" s="44">
        <v>10</v>
      </c>
      <c r="CT151" s="44">
        <v>11</v>
      </c>
      <c r="CU151" s="44">
        <v>12</v>
      </c>
      <c r="CV151" s="44">
        <v>13</v>
      </c>
      <c r="CW151" s="44">
        <v>14</v>
      </c>
      <c r="CX151" s="44">
        <v>15</v>
      </c>
      <c r="CY151" s="44">
        <v>16</v>
      </c>
      <c r="CZ151" s="44">
        <v>17</v>
      </c>
      <c r="DA151" s="44">
        <v>18</v>
      </c>
      <c r="DB151" s="44">
        <v>19</v>
      </c>
      <c r="DC151" s="44">
        <v>20</v>
      </c>
      <c r="DD151" s="44">
        <v>21</v>
      </c>
      <c r="DE151" s="44">
        <v>22</v>
      </c>
      <c r="DF151" s="44">
        <v>23</v>
      </c>
      <c r="DG151" s="44">
        <v>24</v>
      </c>
      <c r="DH151" s="44">
        <v>25</v>
      </c>
      <c r="DI151" s="44">
        <v>26</v>
      </c>
      <c r="DJ151" s="44">
        <v>27</v>
      </c>
      <c r="DK151" s="44">
        <v>28</v>
      </c>
      <c r="DL151" s="44">
        <v>29</v>
      </c>
      <c r="DM151" s="44">
        <v>30</v>
      </c>
      <c r="DN151" s="44">
        <v>31</v>
      </c>
      <c r="DO151" s="44">
        <v>32</v>
      </c>
      <c r="DP151" s="44">
        <v>33</v>
      </c>
      <c r="DQ151" s="44">
        <v>34</v>
      </c>
      <c r="DR151" s="45">
        <v>35</v>
      </c>
      <c r="DS151" s="45">
        <v>36</v>
      </c>
      <c r="DT151" s="45">
        <v>37</v>
      </c>
      <c r="DU151" s="45">
        <v>38</v>
      </c>
      <c r="DV151" s="45">
        <v>39</v>
      </c>
      <c r="DW151" s="45">
        <v>40</v>
      </c>
      <c r="DX151" s="22"/>
    </row>
    <row r="152" spans="75:128" ht="20.25" customHeight="1" x14ac:dyDescent="0.25">
      <c r="CF152" s="19"/>
      <c r="CG152" s="47"/>
      <c r="CH152" s="48"/>
      <c r="CI152" s="49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1"/>
      <c r="DS152" s="51"/>
      <c r="DT152" s="51"/>
      <c r="DU152" s="51"/>
      <c r="DV152" s="51"/>
      <c r="DW152" s="51"/>
      <c r="DX152" s="22"/>
    </row>
    <row r="153" spans="75:128" ht="20.25" customHeight="1" x14ac:dyDescent="0.25">
      <c r="CF153" s="19"/>
      <c r="CG153" s="52" t="s">
        <v>21</v>
      </c>
      <c r="CH153" s="53">
        <f>DI149</f>
        <v>8</v>
      </c>
      <c r="CI153" s="54" t="s">
        <v>10</v>
      </c>
      <c r="CJ153" s="44">
        <v>1</v>
      </c>
      <c r="CK153" s="44">
        <v>2</v>
      </c>
      <c r="CL153" s="44">
        <v>3</v>
      </c>
      <c r="CM153" s="44">
        <v>4</v>
      </c>
      <c r="CN153" s="44">
        <v>5</v>
      </c>
      <c r="CO153" s="44">
        <v>6</v>
      </c>
      <c r="CP153" s="44">
        <v>7</v>
      </c>
      <c r="CQ153" s="44">
        <v>8</v>
      </c>
      <c r="CR153" s="44">
        <v>9</v>
      </c>
      <c r="CS153" s="44">
        <v>10</v>
      </c>
      <c r="CT153" s="44">
        <v>11</v>
      </c>
      <c r="CU153" s="44">
        <v>12</v>
      </c>
      <c r="CV153" s="44">
        <v>13</v>
      </c>
      <c r="CW153" s="44">
        <v>14</v>
      </c>
      <c r="CX153" s="44">
        <v>15</v>
      </c>
      <c r="CY153" s="44">
        <v>16</v>
      </c>
      <c r="CZ153" s="44">
        <v>17</v>
      </c>
      <c r="DA153" s="44">
        <v>18</v>
      </c>
      <c r="DB153" s="44">
        <v>19</v>
      </c>
      <c r="DC153" s="44">
        <v>20</v>
      </c>
      <c r="DD153" s="44">
        <v>21</v>
      </c>
      <c r="DE153" s="44">
        <v>22</v>
      </c>
      <c r="DF153" s="44">
        <v>23</v>
      </c>
      <c r="DG153" s="44">
        <v>24</v>
      </c>
      <c r="DH153" s="44">
        <v>25</v>
      </c>
      <c r="DI153" s="44">
        <v>26</v>
      </c>
      <c r="DJ153" s="44">
        <v>27</v>
      </c>
      <c r="DK153" s="44">
        <v>28</v>
      </c>
      <c r="DL153" s="44">
        <v>29</v>
      </c>
      <c r="DM153" s="44">
        <v>30</v>
      </c>
      <c r="DN153" s="44">
        <v>31</v>
      </c>
      <c r="DO153" s="44">
        <v>32</v>
      </c>
      <c r="DP153" s="44">
        <v>33</v>
      </c>
      <c r="DQ153" s="44">
        <v>34</v>
      </c>
      <c r="DR153" s="45">
        <v>35</v>
      </c>
      <c r="DS153" s="45">
        <v>36</v>
      </c>
      <c r="DT153" s="45">
        <v>37</v>
      </c>
      <c r="DU153" s="45">
        <v>38</v>
      </c>
      <c r="DV153" s="45">
        <v>39</v>
      </c>
      <c r="DW153" s="45">
        <v>40</v>
      </c>
      <c r="DX153" s="22"/>
    </row>
    <row r="154" spans="75:128" ht="20.25" customHeight="1" thickBot="1" x14ac:dyDescent="0.3">
      <c r="CF154" s="55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7"/>
    </row>
    <row r="155" spans="75:128" ht="20.25" customHeight="1" thickTop="1" x14ac:dyDescent="0.25">
      <c r="CF155" s="7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9"/>
    </row>
    <row r="156" spans="75:128" ht="20.25" customHeight="1" x14ac:dyDescent="0.25">
      <c r="BW156" s="6" t="str">
        <f>BK14</f>
        <v>21. KOLO</v>
      </c>
      <c r="BX156" s="6">
        <f>BL14</f>
        <v>0.52083333333333326</v>
      </c>
      <c r="BY156" s="6">
        <f t="shared" ref="BY156:CD156" si="18">BM14</f>
        <v>42</v>
      </c>
      <c r="BZ156" s="6" t="str">
        <f t="shared" si="18"/>
        <v>HŘIŠTĚ</v>
      </c>
      <c r="CA156" s="6" t="str">
        <f t="shared" si="18"/>
        <v>skupina</v>
      </c>
      <c r="CB156" s="6">
        <f t="shared" si="18"/>
        <v>2</v>
      </c>
      <c r="CC156" s="6" t="str">
        <f t="shared" si="18"/>
        <v>:</v>
      </c>
      <c r="CD156" s="6">
        <f t="shared" si="18"/>
        <v>3</v>
      </c>
      <c r="CF156" s="19"/>
      <c r="CG156" s="325" t="str">
        <f>BW156</f>
        <v>21. KOLO</v>
      </c>
      <c r="CH156" s="325"/>
      <c r="CI156" s="325"/>
      <c r="CJ156" s="325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326">
        <f>BY156</f>
        <v>42</v>
      </c>
      <c r="CV156" s="326"/>
      <c r="CW156" s="327" t="s">
        <v>11</v>
      </c>
      <c r="CX156" s="327"/>
      <c r="CY156" s="327"/>
      <c r="CZ156" s="327"/>
      <c r="DA156" s="315" t="s">
        <v>12</v>
      </c>
      <c r="DB156" s="316">
        <f>BX156</f>
        <v>0.52083333333333326</v>
      </c>
      <c r="DC156" s="316"/>
      <c r="DD156" s="317" t="s">
        <v>9</v>
      </c>
      <c r="DE156" s="317"/>
      <c r="DF156" s="318" t="str">
        <f>CA157</f>
        <v>F</v>
      </c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1"/>
      <c r="DS156" s="319" t="s">
        <v>13</v>
      </c>
      <c r="DT156" s="319"/>
      <c r="DU156" s="319"/>
      <c r="DV156" s="320">
        <f>BZ157</f>
        <v>5</v>
      </c>
      <c r="DW156" s="320"/>
      <c r="DX156" s="22"/>
    </row>
    <row r="157" spans="75:128" ht="20.25" customHeight="1" x14ac:dyDescent="0.25">
      <c r="BZ157" s="6">
        <f>BN15</f>
        <v>5</v>
      </c>
      <c r="CA157" s="6" t="str">
        <f>BO15</f>
        <v>F</v>
      </c>
      <c r="CB157" s="6" t="str">
        <f ca="1">BP15</f>
        <v>Velim "A"</v>
      </c>
      <c r="CC157" s="6">
        <f>BQ15</f>
        <v>0</v>
      </c>
      <c r="CD157" s="6" t="str">
        <f ca="1">BR15</f>
        <v>Prok.Velikého "A"</v>
      </c>
      <c r="CF157" s="19"/>
      <c r="CG157" s="325"/>
      <c r="CH157" s="325"/>
      <c r="CI157" s="325"/>
      <c r="CJ157" s="325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326"/>
      <c r="CV157" s="326"/>
      <c r="CW157" s="327"/>
      <c r="CX157" s="327"/>
      <c r="CY157" s="327"/>
      <c r="CZ157" s="327"/>
      <c r="DA157" s="315"/>
      <c r="DB157" s="316"/>
      <c r="DC157" s="316"/>
      <c r="DD157" s="317"/>
      <c r="DE157" s="317"/>
      <c r="DF157" s="318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1"/>
      <c r="DS157" s="319"/>
      <c r="DT157" s="319"/>
      <c r="DU157" s="319"/>
      <c r="DV157" s="320"/>
      <c r="DW157" s="320"/>
      <c r="DX157" s="22"/>
    </row>
    <row r="158" spans="75:128" ht="20.25" customHeight="1" x14ac:dyDescent="0.25">
      <c r="CF158" s="19"/>
      <c r="CG158" s="33"/>
      <c r="CH158" s="33"/>
      <c r="CI158" s="33"/>
      <c r="CJ158" s="33"/>
      <c r="CK158" s="334" t="s">
        <v>16</v>
      </c>
      <c r="CL158" s="334"/>
      <c r="CM158" s="34">
        <f>CB156</f>
        <v>2</v>
      </c>
      <c r="CN158" s="35" t="s">
        <v>17</v>
      </c>
      <c r="CO158" s="335" t="str">
        <f ca="1">LOOKUP(CM158,$B$2:$B$9,$D$2:$D$9)</f>
        <v>Velim "A"</v>
      </c>
      <c r="CP158" s="335"/>
      <c r="CQ158" s="335"/>
      <c r="CR158" s="335"/>
      <c r="CS158" s="335"/>
      <c r="CT158" s="335"/>
      <c r="CU158" s="335"/>
      <c r="CV158" s="335"/>
      <c r="CW158" s="335"/>
      <c r="CX158" s="335"/>
      <c r="CY158" s="363"/>
      <c r="CZ158" s="363"/>
      <c r="DA158" s="36"/>
      <c r="DB158" s="36"/>
      <c r="DC158" s="36"/>
      <c r="DD158" s="36"/>
      <c r="DE158" s="36"/>
      <c r="DF158" s="33"/>
      <c r="DG158" s="334" t="s">
        <v>16</v>
      </c>
      <c r="DH158" s="334"/>
      <c r="DI158" s="34">
        <f>CD156</f>
        <v>3</v>
      </c>
      <c r="DJ158" s="35" t="s">
        <v>17</v>
      </c>
      <c r="DK158" s="335" t="str">
        <f ca="1">LOOKUP(DI158,$B$2:$B$9,$D$2:$D$9)</f>
        <v>Prok.Velikého "A"</v>
      </c>
      <c r="DL158" s="335"/>
      <c r="DM158" s="335"/>
      <c r="DN158" s="335"/>
      <c r="DO158" s="335"/>
      <c r="DP158" s="335"/>
      <c r="DQ158" s="335"/>
      <c r="DR158" s="335"/>
      <c r="DS158" s="335"/>
      <c r="DT158" s="335"/>
      <c r="DU158" s="335"/>
      <c r="DV158" s="335"/>
      <c r="DW158" s="335"/>
      <c r="DX158" s="22"/>
    </row>
    <row r="159" spans="75:128" ht="20.25" customHeight="1" x14ac:dyDescent="0.25">
      <c r="CF159" s="19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9"/>
      <c r="DS159" s="39"/>
      <c r="DT159" s="39"/>
      <c r="DU159" s="39"/>
      <c r="DV159" s="39"/>
      <c r="DW159" s="39"/>
      <c r="DX159" s="22"/>
    </row>
    <row r="160" spans="75:128" ht="20.25" customHeight="1" x14ac:dyDescent="0.25">
      <c r="CF160" s="19"/>
      <c r="CG160" s="41" t="s">
        <v>21</v>
      </c>
      <c r="CH160" s="42">
        <f>CM158</f>
        <v>2</v>
      </c>
      <c r="CI160" s="43" t="s">
        <v>10</v>
      </c>
      <c r="CJ160" s="44">
        <v>1</v>
      </c>
      <c r="CK160" s="44">
        <v>2</v>
      </c>
      <c r="CL160" s="44">
        <v>3</v>
      </c>
      <c r="CM160" s="44">
        <v>4</v>
      </c>
      <c r="CN160" s="44">
        <v>5</v>
      </c>
      <c r="CO160" s="44">
        <v>6</v>
      </c>
      <c r="CP160" s="44">
        <v>7</v>
      </c>
      <c r="CQ160" s="44">
        <v>8</v>
      </c>
      <c r="CR160" s="44">
        <v>9</v>
      </c>
      <c r="CS160" s="44">
        <v>10</v>
      </c>
      <c r="CT160" s="44">
        <v>11</v>
      </c>
      <c r="CU160" s="44">
        <v>12</v>
      </c>
      <c r="CV160" s="44">
        <v>13</v>
      </c>
      <c r="CW160" s="44">
        <v>14</v>
      </c>
      <c r="CX160" s="44">
        <v>15</v>
      </c>
      <c r="CY160" s="44">
        <v>16</v>
      </c>
      <c r="CZ160" s="44">
        <v>17</v>
      </c>
      <c r="DA160" s="44">
        <v>18</v>
      </c>
      <c r="DB160" s="44">
        <v>19</v>
      </c>
      <c r="DC160" s="44">
        <v>20</v>
      </c>
      <c r="DD160" s="44">
        <v>21</v>
      </c>
      <c r="DE160" s="44">
        <v>22</v>
      </c>
      <c r="DF160" s="44">
        <v>23</v>
      </c>
      <c r="DG160" s="44">
        <v>24</v>
      </c>
      <c r="DH160" s="44">
        <v>25</v>
      </c>
      <c r="DI160" s="44">
        <v>26</v>
      </c>
      <c r="DJ160" s="44">
        <v>27</v>
      </c>
      <c r="DK160" s="44">
        <v>28</v>
      </c>
      <c r="DL160" s="44">
        <v>29</v>
      </c>
      <c r="DM160" s="44">
        <v>30</v>
      </c>
      <c r="DN160" s="44">
        <v>31</v>
      </c>
      <c r="DO160" s="44">
        <v>32</v>
      </c>
      <c r="DP160" s="44">
        <v>33</v>
      </c>
      <c r="DQ160" s="44">
        <v>34</v>
      </c>
      <c r="DR160" s="45">
        <v>35</v>
      </c>
      <c r="DS160" s="45">
        <v>36</v>
      </c>
      <c r="DT160" s="45">
        <v>37</v>
      </c>
      <c r="DU160" s="45">
        <v>38</v>
      </c>
      <c r="DV160" s="45">
        <v>39</v>
      </c>
      <c r="DW160" s="45">
        <v>40</v>
      </c>
      <c r="DX160" s="22"/>
    </row>
    <row r="161" spans="75:128" ht="20.25" customHeight="1" x14ac:dyDescent="0.25">
      <c r="CF161" s="19"/>
      <c r="CG161" s="47"/>
      <c r="CH161" s="48"/>
      <c r="CI161" s="49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1"/>
      <c r="DS161" s="51"/>
      <c r="DT161" s="51"/>
      <c r="DU161" s="51"/>
      <c r="DV161" s="51"/>
      <c r="DW161" s="51"/>
      <c r="DX161" s="22"/>
    </row>
    <row r="162" spans="75:128" ht="20.25" customHeight="1" x14ac:dyDescent="0.25">
      <c r="CF162" s="19"/>
      <c r="CG162" s="52" t="s">
        <v>21</v>
      </c>
      <c r="CH162" s="53">
        <f>DI158</f>
        <v>3</v>
      </c>
      <c r="CI162" s="54" t="s">
        <v>10</v>
      </c>
      <c r="CJ162" s="44">
        <v>1</v>
      </c>
      <c r="CK162" s="44">
        <v>2</v>
      </c>
      <c r="CL162" s="44">
        <v>3</v>
      </c>
      <c r="CM162" s="44">
        <v>4</v>
      </c>
      <c r="CN162" s="44">
        <v>5</v>
      </c>
      <c r="CO162" s="44">
        <v>6</v>
      </c>
      <c r="CP162" s="44">
        <v>7</v>
      </c>
      <c r="CQ162" s="44">
        <v>8</v>
      </c>
      <c r="CR162" s="44">
        <v>9</v>
      </c>
      <c r="CS162" s="44">
        <v>10</v>
      </c>
      <c r="CT162" s="44">
        <v>11</v>
      </c>
      <c r="CU162" s="44">
        <v>12</v>
      </c>
      <c r="CV162" s="44">
        <v>13</v>
      </c>
      <c r="CW162" s="44">
        <v>14</v>
      </c>
      <c r="CX162" s="44">
        <v>15</v>
      </c>
      <c r="CY162" s="44">
        <v>16</v>
      </c>
      <c r="CZ162" s="44">
        <v>17</v>
      </c>
      <c r="DA162" s="44">
        <v>18</v>
      </c>
      <c r="DB162" s="44">
        <v>19</v>
      </c>
      <c r="DC162" s="44">
        <v>20</v>
      </c>
      <c r="DD162" s="44">
        <v>21</v>
      </c>
      <c r="DE162" s="44">
        <v>22</v>
      </c>
      <c r="DF162" s="44">
        <v>23</v>
      </c>
      <c r="DG162" s="44">
        <v>24</v>
      </c>
      <c r="DH162" s="44">
        <v>25</v>
      </c>
      <c r="DI162" s="44">
        <v>26</v>
      </c>
      <c r="DJ162" s="44">
        <v>27</v>
      </c>
      <c r="DK162" s="44">
        <v>28</v>
      </c>
      <c r="DL162" s="44">
        <v>29</v>
      </c>
      <c r="DM162" s="44">
        <v>30</v>
      </c>
      <c r="DN162" s="44">
        <v>31</v>
      </c>
      <c r="DO162" s="44">
        <v>32</v>
      </c>
      <c r="DP162" s="44">
        <v>33</v>
      </c>
      <c r="DQ162" s="44">
        <v>34</v>
      </c>
      <c r="DR162" s="45">
        <v>35</v>
      </c>
      <c r="DS162" s="45">
        <v>36</v>
      </c>
      <c r="DT162" s="45">
        <v>37</v>
      </c>
      <c r="DU162" s="45">
        <v>38</v>
      </c>
      <c r="DV162" s="45">
        <v>39</v>
      </c>
      <c r="DW162" s="45">
        <v>40</v>
      </c>
      <c r="DX162" s="22"/>
    </row>
    <row r="163" spans="75:128" ht="20.25" customHeight="1" thickBot="1" x14ac:dyDescent="0.3">
      <c r="CF163" s="55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7"/>
    </row>
    <row r="164" spans="75:128" ht="20.25" customHeight="1" thickTop="1" x14ac:dyDescent="0.25">
      <c r="CF164" s="7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9"/>
    </row>
    <row r="165" spans="75:128" ht="20.25" customHeight="1" x14ac:dyDescent="0.25">
      <c r="BW165" s="6" t="str">
        <f>BK16</f>
        <v>22. KOLO</v>
      </c>
      <c r="BX165" s="6">
        <f>BL16</f>
        <v>0.52916666666666656</v>
      </c>
      <c r="BY165" s="6">
        <f t="shared" ref="BY165:CD165" si="19">BM16</f>
        <v>46</v>
      </c>
      <c r="BZ165" s="6" t="str">
        <f t="shared" si="19"/>
        <v>HŘIŠTĚ</v>
      </c>
      <c r="CA165" s="6" t="str">
        <f t="shared" si="19"/>
        <v>skupina</v>
      </c>
      <c r="CB165" s="6">
        <f t="shared" si="19"/>
        <v>2</v>
      </c>
      <c r="CC165" s="6" t="str">
        <f t="shared" si="19"/>
        <v>:</v>
      </c>
      <c r="CD165" s="6">
        <f t="shared" si="19"/>
        <v>4</v>
      </c>
      <c r="CF165" s="19"/>
      <c r="CG165" s="325" t="str">
        <f>BW165</f>
        <v>22. KOLO</v>
      </c>
      <c r="CH165" s="325"/>
      <c r="CI165" s="325"/>
      <c r="CJ165" s="325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326">
        <f>BY165</f>
        <v>46</v>
      </c>
      <c r="CV165" s="326"/>
      <c r="CW165" s="327" t="s">
        <v>11</v>
      </c>
      <c r="CX165" s="327"/>
      <c r="CY165" s="327"/>
      <c r="CZ165" s="327"/>
      <c r="DA165" s="315" t="s">
        <v>12</v>
      </c>
      <c r="DB165" s="316">
        <f>BX165</f>
        <v>0.52916666666666656</v>
      </c>
      <c r="DC165" s="316"/>
      <c r="DD165" s="317" t="s">
        <v>9</v>
      </c>
      <c r="DE165" s="317"/>
      <c r="DF165" s="318" t="str">
        <f>CA166</f>
        <v>F</v>
      </c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1"/>
      <c r="DS165" s="319" t="s">
        <v>13</v>
      </c>
      <c r="DT165" s="319"/>
      <c r="DU165" s="319"/>
      <c r="DV165" s="320">
        <f>BZ166</f>
        <v>5</v>
      </c>
      <c r="DW165" s="320"/>
      <c r="DX165" s="22"/>
    </row>
    <row r="166" spans="75:128" ht="20.25" customHeight="1" x14ac:dyDescent="0.25">
      <c r="BZ166" s="6">
        <f>BN17</f>
        <v>5</v>
      </c>
      <c r="CA166" s="6" t="str">
        <f>BO17</f>
        <v>F</v>
      </c>
      <c r="CB166" s="6" t="str">
        <f ca="1">BP17</f>
        <v>Velim "A"</v>
      </c>
      <c r="CC166" s="6">
        <f>BQ17</f>
        <v>0</v>
      </c>
      <c r="CD166" s="6" t="str">
        <f ca="1">BR17</f>
        <v>Mnichovická "B"</v>
      </c>
      <c r="CF166" s="19"/>
      <c r="CG166" s="325"/>
      <c r="CH166" s="325"/>
      <c r="CI166" s="325"/>
      <c r="CJ166" s="325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326"/>
      <c r="CV166" s="326"/>
      <c r="CW166" s="327"/>
      <c r="CX166" s="327"/>
      <c r="CY166" s="327"/>
      <c r="CZ166" s="327"/>
      <c r="DA166" s="315"/>
      <c r="DB166" s="316"/>
      <c r="DC166" s="316"/>
      <c r="DD166" s="317"/>
      <c r="DE166" s="317"/>
      <c r="DF166" s="318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1"/>
      <c r="DS166" s="319"/>
      <c r="DT166" s="319"/>
      <c r="DU166" s="319"/>
      <c r="DV166" s="320"/>
      <c r="DW166" s="320"/>
      <c r="DX166" s="22"/>
    </row>
    <row r="167" spans="75:128" ht="20.25" customHeight="1" x14ac:dyDescent="0.25">
      <c r="CF167" s="19"/>
      <c r="CG167" s="33"/>
      <c r="CH167" s="33"/>
      <c r="CI167" s="33"/>
      <c r="CJ167" s="33"/>
      <c r="CK167" s="334" t="s">
        <v>16</v>
      </c>
      <c r="CL167" s="334"/>
      <c r="CM167" s="34">
        <f>CB165</f>
        <v>2</v>
      </c>
      <c r="CN167" s="35" t="s">
        <v>17</v>
      </c>
      <c r="CO167" s="335" t="str">
        <f ca="1">LOOKUP(CM167,$B$2:$B$9,$D$2:$D$9)</f>
        <v>Velim "A"</v>
      </c>
      <c r="CP167" s="335"/>
      <c r="CQ167" s="335"/>
      <c r="CR167" s="335"/>
      <c r="CS167" s="335"/>
      <c r="CT167" s="335"/>
      <c r="CU167" s="335"/>
      <c r="CV167" s="335"/>
      <c r="CW167" s="335"/>
      <c r="CX167" s="335"/>
      <c r="CY167" s="363"/>
      <c r="CZ167" s="363"/>
      <c r="DA167" s="36"/>
      <c r="DB167" s="36"/>
      <c r="DC167" s="36"/>
      <c r="DD167" s="36"/>
      <c r="DE167" s="36"/>
      <c r="DF167" s="33"/>
      <c r="DG167" s="334" t="s">
        <v>16</v>
      </c>
      <c r="DH167" s="334"/>
      <c r="DI167" s="34">
        <f>CD165</f>
        <v>4</v>
      </c>
      <c r="DJ167" s="35" t="s">
        <v>17</v>
      </c>
      <c r="DK167" s="335" t="str">
        <f ca="1">LOOKUP(DI167,$B$2:$B$9,$D$2:$D$9)</f>
        <v>Mnichovická "B"</v>
      </c>
      <c r="DL167" s="335"/>
      <c r="DM167" s="335"/>
      <c r="DN167" s="335"/>
      <c r="DO167" s="335"/>
      <c r="DP167" s="335"/>
      <c r="DQ167" s="335"/>
      <c r="DR167" s="335"/>
      <c r="DS167" s="335"/>
      <c r="DT167" s="335"/>
      <c r="DU167" s="335"/>
      <c r="DV167" s="335"/>
      <c r="DW167" s="335"/>
      <c r="DX167" s="22"/>
    </row>
    <row r="168" spans="75:128" ht="20.25" customHeight="1" x14ac:dyDescent="0.25">
      <c r="CF168" s="19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9"/>
      <c r="DS168" s="39"/>
      <c r="DT168" s="39"/>
      <c r="DU168" s="39"/>
      <c r="DV168" s="39"/>
      <c r="DW168" s="39"/>
      <c r="DX168" s="22"/>
    </row>
    <row r="169" spans="75:128" ht="20.25" customHeight="1" x14ac:dyDescent="0.25">
      <c r="CF169" s="19"/>
      <c r="CG169" s="41" t="s">
        <v>21</v>
      </c>
      <c r="CH169" s="42">
        <f>CM167</f>
        <v>2</v>
      </c>
      <c r="CI169" s="43" t="s">
        <v>10</v>
      </c>
      <c r="CJ169" s="44">
        <v>1</v>
      </c>
      <c r="CK169" s="44">
        <v>2</v>
      </c>
      <c r="CL169" s="44">
        <v>3</v>
      </c>
      <c r="CM169" s="44">
        <v>4</v>
      </c>
      <c r="CN169" s="44">
        <v>5</v>
      </c>
      <c r="CO169" s="44">
        <v>6</v>
      </c>
      <c r="CP169" s="44">
        <v>7</v>
      </c>
      <c r="CQ169" s="44">
        <v>8</v>
      </c>
      <c r="CR169" s="44">
        <v>9</v>
      </c>
      <c r="CS169" s="44">
        <v>10</v>
      </c>
      <c r="CT169" s="44">
        <v>11</v>
      </c>
      <c r="CU169" s="44">
        <v>12</v>
      </c>
      <c r="CV169" s="44">
        <v>13</v>
      </c>
      <c r="CW169" s="44">
        <v>14</v>
      </c>
      <c r="CX169" s="44">
        <v>15</v>
      </c>
      <c r="CY169" s="44">
        <v>16</v>
      </c>
      <c r="CZ169" s="44">
        <v>17</v>
      </c>
      <c r="DA169" s="44">
        <v>18</v>
      </c>
      <c r="DB169" s="44">
        <v>19</v>
      </c>
      <c r="DC169" s="44">
        <v>20</v>
      </c>
      <c r="DD169" s="44">
        <v>21</v>
      </c>
      <c r="DE169" s="44">
        <v>22</v>
      </c>
      <c r="DF169" s="44">
        <v>23</v>
      </c>
      <c r="DG169" s="44">
        <v>24</v>
      </c>
      <c r="DH169" s="44">
        <v>25</v>
      </c>
      <c r="DI169" s="44">
        <v>26</v>
      </c>
      <c r="DJ169" s="44">
        <v>27</v>
      </c>
      <c r="DK169" s="44">
        <v>28</v>
      </c>
      <c r="DL169" s="44">
        <v>29</v>
      </c>
      <c r="DM169" s="44">
        <v>30</v>
      </c>
      <c r="DN169" s="44">
        <v>31</v>
      </c>
      <c r="DO169" s="44">
        <v>32</v>
      </c>
      <c r="DP169" s="44">
        <v>33</v>
      </c>
      <c r="DQ169" s="44">
        <v>34</v>
      </c>
      <c r="DR169" s="45">
        <v>35</v>
      </c>
      <c r="DS169" s="45">
        <v>36</v>
      </c>
      <c r="DT169" s="45">
        <v>37</v>
      </c>
      <c r="DU169" s="45">
        <v>38</v>
      </c>
      <c r="DV169" s="45">
        <v>39</v>
      </c>
      <c r="DW169" s="45">
        <v>40</v>
      </c>
      <c r="DX169" s="22"/>
    </row>
    <row r="170" spans="75:128" ht="20.25" customHeight="1" x14ac:dyDescent="0.25">
      <c r="CF170" s="19"/>
      <c r="CG170" s="47"/>
      <c r="CH170" s="48"/>
      <c r="CI170" s="49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1"/>
      <c r="DS170" s="51"/>
      <c r="DT170" s="51"/>
      <c r="DU170" s="51"/>
      <c r="DV170" s="51"/>
      <c r="DW170" s="51"/>
      <c r="DX170" s="22"/>
    </row>
    <row r="171" spans="75:128" ht="20.25" customHeight="1" x14ac:dyDescent="0.25">
      <c r="CF171" s="19"/>
      <c r="CG171" s="52" t="s">
        <v>21</v>
      </c>
      <c r="CH171" s="53">
        <f>DI167</f>
        <v>4</v>
      </c>
      <c r="CI171" s="54" t="s">
        <v>10</v>
      </c>
      <c r="CJ171" s="44">
        <v>1</v>
      </c>
      <c r="CK171" s="44">
        <v>2</v>
      </c>
      <c r="CL171" s="44">
        <v>3</v>
      </c>
      <c r="CM171" s="44">
        <v>4</v>
      </c>
      <c r="CN171" s="44">
        <v>5</v>
      </c>
      <c r="CO171" s="44">
        <v>6</v>
      </c>
      <c r="CP171" s="44">
        <v>7</v>
      </c>
      <c r="CQ171" s="44">
        <v>8</v>
      </c>
      <c r="CR171" s="44">
        <v>9</v>
      </c>
      <c r="CS171" s="44">
        <v>10</v>
      </c>
      <c r="CT171" s="44">
        <v>11</v>
      </c>
      <c r="CU171" s="44">
        <v>12</v>
      </c>
      <c r="CV171" s="44">
        <v>13</v>
      </c>
      <c r="CW171" s="44">
        <v>14</v>
      </c>
      <c r="CX171" s="44">
        <v>15</v>
      </c>
      <c r="CY171" s="44">
        <v>16</v>
      </c>
      <c r="CZ171" s="44">
        <v>17</v>
      </c>
      <c r="DA171" s="44">
        <v>18</v>
      </c>
      <c r="DB171" s="44">
        <v>19</v>
      </c>
      <c r="DC171" s="44">
        <v>20</v>
      </c>
      <c r="DD171" s="44">
        <v>21</v>
      </c>
      <c r="DE171" s="44">
        <v>22</v>
      </c>
      <c r="DF171" s="44">
        <v>23</v>
      </c>
      <c r="DG171" s="44">
        <v>24</v>
      </c>
      <c r="DH171" s="44">
        <v>25</v>
      </c>
      <c r="DI171" s="44">
        <v>26</v>
      </c>
      <c r="DJ171" s="44">
        <v>27</v>
      </c>
      <c r="DK171" s="44">
        <v>28</v>
      </c>
      <c r="DL171" s="44">
        <v>29</v>
      </c>
      <c r="DM171" s="44">
        <v>30</v>
      </c>
      <c r="DN171" s="44">
        <v>31</v>
      </c>
      <c r="DO171" s="44">
        <v>32</v>
      </c>
      <c r="DP171" s="44">
        <v>33</v>
      </c>
      <c r="DQ171" s="44">
        <v>34</v>
      </c>
      <c r="DR171" s="45">
        <v>35</v>
      </c>
      <c r="DS171" s="45">
        <v>36</v>
      </c>
      <c r="DT171" s="45">
        <v>37</v>
      </c>
      <c r="DU171" s="45">
        <v>38</v>
      </c>
      <c r="DV171" s="45">
        <v>39</v>
      </c>
      <c r="DW171" s="45">
        <v>40</v>
      </c>
      <c r="DX171" s="22"/>
    </row>
    <row r="172" spans="75:128" ht="20.25" customHeight="1" thickBot="1" x14ac:dyDescent="0.3">
      <c r="CF172" s="55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7"/>
    </row>
    <row r="173" spans="75:128" ht="20.25" customHeight="1" thickTop="1" x14ac:dyDescent="0.25">
      <c r="CF173" s="7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9"/>
    </row>
    <row r="174" spans="75:128" ht="20.25" customHeight="1" x14ac:dyDescent="0.25">
      <c r="BW174" s="6" t="str">
        <f t="shared" ref="BW174:CD174" si="20">BK20</f>
        <v>18. KOLO</v>
      </c>
      <c r="BX174" s="6">
        <f t="shared" si="20"/>
        <v>0.49583333333333335</v>
      </c>
      <c r="BY174" s="6">
        <f t="shared" si="20"/>
        <v>32</v>
      </c>
      <c r="BZ174" s="6" t="str">
        <f t="shared" si="20"/>
        <v>HŘIŠTĚ</v>
      </c>
      <c r="CA174" s="6" t="str">
        <f t="shared" si="20"/>
        <v>skupina</v>
      </c>
      <c r="CB174" s="6">
        <f t="shared" si="20"/>
        <v>4</v>
      </c>
      <c r="CC174" s="6" t="str">
        <f t="shared" si="20"/>
        <v>:</v>
      </c>
      <c r="CD174" s="6">
        <f t="shared" si="20"/>
        <v>8</v>
      </c>
      <c r="CF174" s="19"/>
      <c r="CG174" s="325" t="str">
        <f>BW174</f>
        <v>18. KOLO</v>
      </c>
      <c r="CH174" s="325"/>
      <c r="CI174" s="325"/>
      <c r="CJ174" s="325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326">
        <f>BY174</f>
        <v>32</v>
      </c>
      <c r="CV174" s="326"/>
      <c r="CW174" s="327" t="s">
        <v>11</v>
      </c>
      <c r="CX174" s="327"/>
      <c r="CY174" s="327"/>
      <c r="CZ174" s="327"/>
      <c r="DA174" s="315" t="s">
        <v>12</v>
      </c>
      <c r="DB174" s="316">
        <f>BX174</f>
        <v>0.49583333333333335</v>
      </c>
      <c r="DC174" s="316"/>
      <c r="DD174" s="317" t="s">
        <v>9</v>
      </c>
      <c r="DE174" s="317"/>
      <c r="DF174" s="318" t="str">
        <f>CA175</f>
        <v>F</v>
      </c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1"/>
      <c r="DS174" s="319" t="s">
        <v>13</v>
      </c>
      <c r="DT174" s="319"/>
      <c r="DU174" s="319"/>
      <c r="DV174" s="320">
        <f>BZ175</f>
        <v>7</v>
      </c>
      <c r="DW174" s="320"/>
      <c r="DX174" s="22"/>
    </row>
    <row r="175" spans="75:128" ht="20.25" customHeight="1" x14ac:dyDescent="0.25">
      <c r="BZ175" s="6">
        <f>BN21</f>
        <v>7</v>
      </c>
      <c r="CA175" s="6" t="str">
        <f>BO21</f>
        <v>F</v>
      </c>
      <c r="CB175" s="6" t="str">
        <f ca="1">BP21</f>
        <v>Mnichovická "B"</v>
      </c>
      <c r="CC175" s="6">
        <f>BQ21</f>
        <v>0</v>
      </c>
      <c r="CD175" s="6" t="str">
        <f ca="1">BR21</f>
        <v>Mnichovická "A"</v>
      </c>
      <c r="CF175" s="19"/>
      <c r="CG175" s="325"/>
      <c r="CH175" s="325"/>
      <c r="CI175" s="325"/>
      <c r="CJ175" s="325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326"/>
      <c r="CV175" s="326"/>
      <c r="CW175" s="327"/>
      <c r="CX175" s="327"/>
      <c r="CY175" s="327"/>
      <c r="CZ175" s="327"/>
      <c r="DA175" s="315"/>
      <c r="DB175" s="316"/>
      <c r="DC175" s="316"/>
      <c r="DD175" s="317"/>
      <c r="DE175" s="317"/>
      <c r="DF175" s="318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1"/>
      <c r="DS175" s="319"/>
      <c r="DT175" s="319"/>
      <c r="DU175" s="319"/>
      <c r="DV175" s="320"/>
      <c r="DW175" s="320"/>
      <c r="DX175" s="22"/>
    </row>
    <row r="176" spans="75:128" ht="20.25" customHeight="1" x14ac:dyDescent="0.25">
      <c r="CF176" s="19"/>
      <c r="CG176" s="33"/>
      <c r="CH176" s="33"/>
      <c r="CI176" s="33"/>
      <c r="CJ176" s="33"/>
      <c r="CK176" s="334" t="s">
        <v>16</v>
      </c>
      <c r="CL176" s="334"/>
      <c r="CM176" s="34">
        <f>CB174</f>
        <v>4</v>
      </c>
      <c r="CN176" s="35" t="s">
        <v>17</v>
      </c>
      <c r="CO176" s="335" t="str">
        <f ca="1">LOOKUP(CM176,$B$2:$B$9,$D$2:$D$9)</f>
        <v>Mnichovická "B"</v>
      </c>
      <c r="CP176" s="335"/>
      <c r="CQ176" s="335"/>
      <c r="CR176" s="335"/>
      <c r="CS176" s="335"/>
      <c r="CT176" s="335"/>
      <c r="CU176" s="335"/>
      <c r="CV176" s="335"/>
      <c r="CW176" s="335"/>
      <c r="CX176" s="335"/>
      <c r="CY176" s="363"/>
      <c r="CZ176" s="363"/>
      <c r="DA176" s="36"/>
      <c r="DB176" s="36"/>
      <c r="DC176" s="36"/>
      <c r="DD176" s="36"/>
      <c r="DE176" s="36"/>
      <c r="DF176" s="33"/>
      <c r="DG176" s="334" t="s">
        <v>16</v>
      </c>
      <c r="DH176" s="334"/>
      <c r="DI176" s="34">
        <f>CD174</f>
        <v>8</v>
      </c>
      <c r="DJ176" s="35" t="s">
        <v>17</v>
      </c>
      <c r="DK176" s="335" t="str">
        <f ca="1">LOOKUP(DI176,$B$2:$B$9,$D$2:$D$9)</f>
        <v>Mnichovická "A"</v>
      </c>
      <c r="DL176" s="335"/>
      <c r="DM176" s="335"/>
      <c r="DN176" s="335"/>
      <c r="DO176" s="335"/>
      <c r="DP176" s="335"/>
      <c r="DQ176" s="335"/>
      <c r="DR176" s="335"/>
      <c r="DS176" s="335"/>
      <c r="DT176" s="335"/>
      <c r="DU176" s="335"/>
      <c r="DV176" s="335"/>
      <c r="DW176" s="335"/>
      <c r="DX176" s="22"/>
    </row>
    <row r="177" spans="75:128" ht="20.25" customHeight="1" x14ac:dyDescent="0.25">
      <c r="CF177" s="19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9"/>
      <c r="DS177" s="39"/>
      <c r="DT177" s="39"/>
      <c r="DU177" s="39"/>
      <c r="DV177" s="39"/>
      <c r="DW177" s="39"/>
      <c r="DX177" s="22"/>
    </row>
    <row r="178" spans="75:128" ht="20.25" customHeight="1" x14ac:dyDescent="0.25">
      <c r="CF178" s="19"/>
      <c r="CG178" s="41" t="s">
        <v>21</v>
      </c>
      <c r="CH178" s="42">
        <f>CM176</f>
        <v>4</v>
      </c>
      <c r="CI178" s="43" t="s">
        <v>10</v>
      </c>
      <c r="CJ178" s="44">
        <v>1</v>
      </c>
      <c r="CK178" s="44">
        <v>2</v>
      </c>
      <c r="CL178" s="44">
        <v>3</v>
      </c>
      <c r="CM178" s="44">
        <v>4</v>
      </c>
      <c r="CN178" s="44">
        <v>5</v>
      </c>
      <c r="CO178" s="44">
        <v>6</v>
      </c>
      <c r="CP178" s="44">
        <v>7</v>
      </c>
      <c r="CQ178" s="44">
        <v>8</v>
      </c>
      <c r="CR178" s="44">
        <v>9</v>
      </c>
      <c r="CS178" s="44">
        <v>10</v>
      </c>
      <c r="CT178" s="44">
        <v>11</v>
      </c>
      <c r="CU178" s="44">
        <v>12</v>
      </c>
      <c r="CV178" s="44">
        <v>13</v>
      </c>
      <c r="CW178" s="44">
        <v>14</v>
      </c>
      <c r="CX178" s="44">
        <v>15</v>
      </c>
      <c r="CY178" s="44">
        <v>16</v>
      </c>
      <c r="CZ178" s="44">
        <v>17</v>
      </c>
      <c r="DA178" s="44">
        <v>18</v>
      </c>
      <c r="DB178" s="44">
        <v>19</v>
      </c>
      <c r="DC178" s="44">
        <v>20</v>
      </c>
      <c r="DD178" s="44">
        <v>21</v>
      </c>
      <c r="DE178" s="44">
        <v>22</v>
      </c>
      <c r="DF178" s="44">
        <v>23</v>
      </c>
      <c r="DG178" s="44">
        <v>24</v>
      </c>
      <c r="DH178" s="44">
        <v>25</v>
      </c>
      <c r="DI178" s="44">
        <v>26</v>
      </c>
      <c r="DJ178" s="44">
        <v>27</v>
      </c>
      <c r="DK178" s="44">
        <v>28</v>
      </c>
      <c r="DL178" s="44">
        <v>29</v>
      </c>
      <c r="DM178" s="44">
        <v>30</v>
      </c>
      <c r="DN178" s="44">
        <v>31</v>
      </c>
      <c r="DO178" s="44">
        <v>32</v>
      </c>
      <c r="DP178" s="44">
        <v>33</v>
      </c>
      <c r="DQ178" s="44">
        <v>34</v>
      </c>
      <c r="DR178" s="45">
        <v>35</v>
      </c>
      <c r="DS178" s="45">
        <v>36</v>
      </c>
      <c r="DT178" s="45">
        <v>37</v>
      </c>
      <c r="DU178" s="45">
        <v>38</v>
      </c>
      <c r="DV178" s="45">
        <v>39</v>
      </c>
      <c r="DW178" s="45">
        <v>40</v>
      </c>
      <c r="DX178" s="22"/>
    </row>
    <row r="179" spans="75:128" ht="20.25" customHeight="1" x14ac:dyDescent="0.25">
      <c r="CF179" s="19"/>
      <c r="CG179" s="47"/>
      <c r="CH179" s="48"/>
      <c r="CI179" s="49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1"/>
      <c r="DS179" s="51"/>
      <c r="DT179" s="51"/>
      <c r="DU179" s="51"/>
      <c r="DV179" s="51"/>
      <c r="DW179" s="51"/>
      <c r="DX179" s="22"/>
    </row>
    <row r="180" spans="75:128" ht="20.25" customHeight="1" x14ac:dyDescent="0.25">
      <c r="CF180" s="19"/>
      <c r="CG180" s="52" t="s">
        <v>21</v>
      </c>
      <c r="CH180" s="53">
        <f>DI176</f>
        <v>8</v>
      </c>
      <c r="CI180" s="54" t="s">
        <v>10</v>
      </c>
      <c r="CJ180" s="44">
        <v>1</v>
      </c>
      <c r="CK180" s="44">
        <v>2</v>
      </c>
      <c r="CL180" s="44">
        <v>3</v>
      </c>
      <c r="CM180" s="44">
        <v>4</v>
      </c>
      <c r="CN180" s="44">
        <v>5</v>
      </c>
      <c r="CO180" s="44">
        <v>6</v>
      </c>
      <c r="CP180" s="44">
        <v>7</v>
      </c>
      <c r="CQ180" s="44">
        <v>8</v>
      </c>
      <c r="CR180" s="44">
        <v>9</v>
      </c>
      <c r="CS180" s="44">
        <v>10</v>
      </c>
      <c r="CT180" s="44">
        <v>11</v>
      </c>
      <c r="CU180" s="44">
        <v>12</v>
      </c>
      <c r="CV180" s="44">
        <v>13</v>
      </c>
      <c r="CW180" s="44">
        <v>14</v>
      </c>
      <c r="CX180" s="44">
        <v>15</v>
      </c>
      <c r="CY180" s="44">
        <v>16</v>
      </c>
      <c r="CZ180" s="44">
        <v>17</v>
      </c>
      <c r="DA180" s="44">
        <v>18</v>
      </c>
      <c r="DB180" s="44">
        <v>19</v>
      </c>
      <c r="DC180" s="44">
        <v>20</v>
      </c>
      <c r="DD180" s="44">
        <v>21</v>
      </c>
      <c r="DE180" s="44">
        <v>22</v>
      </c>
      <c r="DF180" s="44">
        <v>23</v>
      </c>
      <c r="DG180" s="44">
        <v>24</v>
      </c>
      <c r="DH180" s="44">
        <v>25</v>
      </c>
      <c r="DI180" s="44">
        <v>26</v>
      </c>
      <c r="DJ180" s="44">
        <v>27</v>
      </c>
      <c r="DK180" s="44">
        <v>28</v>
      </c>
      <c r="DL180" s="44">
        <v>29</v>
      </c>
      <c r="DM180" s="44">
        <v>30</v>
      </c>
      <c r="DN180" s="44">
        <v>31</v>
      </c>
      <c r="DO180" s="44">
        <v>32</v>
      </c>
      <c r="DP180" s="44">
        <v>33</v>
      </c>
      <c r="DQ180" s="44">
        <v>34</v>
      </c>
      <c r="DR180" s="45">
        <v>35</v>
      </c>
      <c r="DS180" s="45">
        <v>36</v>
      </c>
      <c r="DT180" s="45">
        <v>37</v>
      </c>
      <c r="DU180" s="45">
        <v>38</v>
      </c>
      <c r="DV180" s="45">
        <v>39</v>
      </c>
      <c r="DW180" s="45">
        <v>40</v>
      </c>
      <c r="DX180" s="22"/>
    </row>
    <row r="181" spans="75:128" ht="20.25" customHeight="1" thickBot="1" x14ac:dyDescent="0.3">
      <c r="CF181" s="55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7"/>
    </row>
    <row r="182" spans="75:128" ht="20.25" customHeight="1" thickTop="1" thickBot="1" x14ac:dyDescent="0.3"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</row>
    <row r="183" spans="75:128" ht="20.25" customHeight="1" thickTop="1" x14ac:dyDescent="0.25">
      <c r="CF183" s="7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9"/>
    </row>
    <row r="184" spans="75:128" ht="20.25" customHeight="1" x14ac:dyDescent="0.25">
      <c r="BW184" s="6" t="str">
        <f t="shared" ref="BW184:CD184" si="21">BK22</f>
        <v>19. KOLO</v>
      </c>
      <c r="BX184" s="6">
        <f t="shared" si="21"/>
        <v>0.50416666666666665</v>
      </c>
      <c r="BY184" s="6">
        <f t="shared" si="21"/>
        <v>36</v>
      </c>
      <c r="BZ184" s="6" t="str">
        <f t="shared" si="21"/>
        <v>HŘIŠTĚ</v>
      </c>
      <c r="CA184" s="6" t="str">
        <f t="shared" si="21"/>
        <v>skupina</v>
      </c>
      <c r="CB184" s="6">
        <f t="shared" si="21"/>
        <v>4</v>
      </c>
      <c r="CC184" s="6" t="str">
        <f t="shared" si="21"/>
        <v>:</v>
      </c>
      <c r="CD184" s="6">
        <f t="shared" si="21"/>
        <v>7</v>
      </c>
      <c r="CF184" s="19"/>
      <c r="CG184" s="325" t="str">
        <f>BW184</f>
        <v>19. KOLO</v>
      </c>
      <c r="CH184" s="325"/>
      <c r="CI184" s="325"/>
      <c r="CJ184" s="325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326">
        <f>BY184</f>
        <v>36</v>
      </c>
      <c r="CV184" s="326"/>
      <c r="CW184" s="327" t="s">
        <v>11</v>
      </c>
      <c r="CX184" s="327"/>
      <c r="CY184" s="327"/>
      <c r="CZ184" s="327"/>
      <c r="DA184" s="315" t="s">
        <v>12</v>
      </c>
      <c r="DB184" s="316">
        <f>BX184</f>
        <v>0.50416666666666665</v>
      </c>
      <c r="DC184" s="316"/>
      <c r="DD184" s="317" t="s">
        <v>9</v>
      </c>
      <c r="DE184" s="317"/>
      <c r="DF184" s="318" t="str">
        <f>CA185</f>
        <v>F</v>
      </c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1"/>
      <c r="DS184" s="319" t="s">
        <v>13</v>
      </c>
      <c r="DT184" s="319"/>
      <c r="DU184" s="319"/>
      <c r="DV184" s="320">
        <f>BZ185</f>
        <v>7</v>
      </c>
      <c r="DW184" s="320"/>
      <c r="DX184" s="22"/>
    </row>
    <row r="185" spans="75:128" ht="20.25" customHeight="1" x14ac:dyDescent="0.25">
      <c r="BZ185" s="6">
        <f>BN23</f>
        <v>7</v>
      </c>
      <c r="CA185" s="6" t="str">
        <f>BO23</f>
        <v>F</v>
      </c>
      <c r="CB185" s="6" t="str">
        <f ca="1">BP23</f>
        <v>Mnichovická "B"</v>
      </c>
      <c r="CC185" s="6">
        <f>BQ23</f>
        <v>0</v>
      </c>
      <c r="CD185" s="6" t="str">
        <f ca="1">BR23</f>
        <v>Prok.Velikého "B"</v>
      </c>
      <c r="CF185" s="19"/>
      <c r="CG185" s="325"/>
      <c r="CH185" s="325"/>
      <c r="CI185" s="325"/>
      <c r="CJ185" s="325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326"/>
      <c r="CV185" s="326"/>
      <c r="CW185" s="327"/>
      <c r="CX185" s="327"/>
      <c r="CY185" s="327"/>
      <c r="CZ185" s="327"/>
      <c r="DA185" s="315"/>
      <c r="DB185" s="316"/>
      <c r="DC185" s="316"/>
      <c r="DD185" s="317"/>
      <c r="DE185" s="317"/>
      <c r="DF185" s="318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1"/>
      <c r="DS185" s="319"/>
      <c r="DT185" s="319"/>
      <c r="DU185" s="319"/>
      <c r="DV185" s="320"/>
      <c r="DW185" s="320"/>
      <c r="DX185" s="22"/>
    </row>
    <row r="186" spans="75:128" ht="20.25" customHeight="1" x14ac:dyDescent="0.25">
      <c r="CF186" s="19"/>
      <c r="CG186" s="33"/>
      <c r="CH186" s="33"/>
      <c r="CI186" s="33"/>
      <c r="CJ186" s="33"/>
      <c r="CK186" s="334" t="s">
        <v>16</v>
      </c>
      <c r="CL186" s="334"/>
      <c r="CM186" s="34">
        <f>CB184</f>
        <v>4</v>
      </c>
      <c r="CN186" s="35" t="s">
        <v>17</v>
      </c>
      <c r="CO186" s="335" t="str">
        <f ca="1">LOOKUP(CM186,$B$2:$B$9,$D$2:$D$9)</f>
        <v>Mnichovická "B"</v>
      </c>
      <c r="CP186" s="335"/>
      <c r="CQ186" s="335"/>
      <c r="CR186" s="335"/>
      <c r="CS186" s="335"/>
      <c r="CT186" s="335"/>
      <c r="CU186" s="335"/>
      <c r="CV186" s="335"/>
      <c r="CW186" s="335"/>
      <c r="CX186" s="335"/>
      <c r="CY186" s="363"/>
      <c r="CZ186" s="363"/>
      <c r="DA186" s="36"/>
      <c r="DB186" s="36"/>
      <c r="DC186" s="36"/>
      <c r="DD186" s="36"/>
      <c r="DE186" s="36"/>
      <c r="DF186" s="33"/>
      <c r="DG186" s="334" t="s">
        <v>16</v>
      </c>
      <c r="DH186" s="334"/>
      <c r="DI186" s="34">
        <f>CD184</f>
        <v>7</v>
      </c>
      <c r="DJ186" s="35" t="s">
        <v>17</v>
      </c>
      <c r="DK186" s="335" t="str">
        <f ca="1">LOOKUP(DI186,$B$2:$B$9,$D$2:$D$9)</f>
        <v>Prok.Velikého "B"</v>
      </c>
      <c r="DL186" s="335"/>
      <c r="DM186" s="335"/>
      <c r="DN186" s="335"/>
      <c r="DO186" s="335"/>
      <c r="DP186" s="335"/>
      <c r="DQ186" s="335"/>
      <c r="DR186" s="335"/>
      <c r="DS186" s="335"/>
      <c r="DT186" s="335"/>
      <c r="DU186" s="335"/>
      <c r="DV186" s="335"/>
      <c r="DW186" s="335"/>
      <c r="DX186" s="22"/>
    </row>
    <row r="187" spans="75:128" ht="20.25" customHeight="1" x14ac:dyDescent="0.25">
      <c r="CF187" s="19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9"/>
      <c r="DS187" s="39"/>
      <c r="DT187" s="39"/>
      <c r="DU187" s="39"/>
      <c r="DV187" s="39"/>
      <c r="DW187" s="39"/>
      <c r="DX187" s="22"/>
    </row>
    <row r="188" spans="75:128" ht="20.25" customHeight="1" x14ac:dyDescent="0.25">
      <c r="CF188" s="19"/>
      <c r="CG188" s="41" t="s">
        <v>21</v>
      </c>
      <c r="CH188" s="42">
        <f>CM186</f>
        <v>4</v>
      </c>
      <c r="CI188" s="43" t="s">
        <v>10</v>
      </c>
      <c r="CJ188" s="44">
        <v>1</v>
      </c>
      <c r="CK188" s="44">
        <v>2</v>
      </c>
      <c r="CL188" s="44">
        <v>3</v>
      </c>
      <c r="CM188" s="44">
        <v>4</v>
      </c>
      <c r="CN188" s="44">
        <v>5</v>
      </c>
      <c r="CO188" s="44">
        <v>6</v>
      </c>
      <c r="CP188" s="44">
        <v>7</v>
      </c>
      <c r="CQ188" s="44">
        <v>8</v>
      </c>
      <c r="CR188" s="44">
        <v>9</v>
      </c>
      <c r="CS188" s="44">
        <v>10</v>
      </c>
      <c r="CT188" s="44">
        <v>11</v>
      </c>
      <c r="CU188" s="44">
        <v>12</v>
      </c>
      <c r="CV188" s="44">
        <v>13</v>
      </c>
      <c r="CW188" s="44">
        <v>14</v>
      </c>
      <c r="CX188" s="44">
        <v>15</v>
      </c>
      <c r="CY188" s="44">
        <v>16</v>
      </c>
      <c r="CZ188" s="44">
        <v>17</v>
      </c>
      <c r="DA188" s="44">
        <v>18</v>
      </c>
      <c r="DB188" s="44">
        <v>19</v>
      </c>
      <c r="DC188" s="44">
        <v>20</v>
      </c>
      <c r="DD188" s="44">
        <v>21</v>
      </c>
      <c r="DE188" s="44">
        <v>22</v>
      </c>
      <c r="DF188" s="44">
        <v>23</v>
      </c>
      <c r="DG188" s="44">
        <v>24</v>
      </c>
      <c r="DH188" s="44">
        <v>25</v>
      </c>
      <c r="DI188" s="44">
        <v>26</v>
      </c>
      <c r="DJ188" s="44">
        <v>27</v>
      </c>
      <c r="DK188" s="44">
        <v>28</v>
      </c>
      <c r="DL188" s="44">
        <v>29</v>
      </c>
      <c r="DM188" s="44">
        <v>30</v>
      </c>
      <c r="DN188" s="44">
        <v>31</v>
      </c>
      <c r="DO188" s="44">
        <v>32</v>
      </c>
      <c r="DP188" s="44">
        <v>33</v>
      </c>
      <c r="DQ188" s="44">
        <v>34</v>
      </c>
      <c r="DR188" s="45">
        <v>35</v>
      </c>
      <c r="DS188" s="45">
        <v>36</v>
      </c>
      <c r="DT188" s="45">
        <v>37</v>
      </c>
      <c r="DU188" s="45">
        <v>38</v>
      </c>
      <c r="DV188" s="45">
        <v>39</v>
      </c>
      <c r="DW188" s="45">
        <v>40</v>
      </c>
      <c r="DX188" s="22"/>
    </row>
    <row r="189" spans="75:128" ht="20.25" customHeight="1" x14ac:dyDescent="0.25">
      <c r="CF189" s="19"/>
      <c r="CG189" s="47"/>
      <c r="CH189" s="48"/>
      <c r="CI189" s="49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1"/>
      <c r="DS189" s="51"/>
      <c r="DT189" s="51"/>
      <c r="DU189" s="51"/>
      <c r="DV189" s="51"/>
      <c r="DW189" s="51"/>
      <c r="DX189" s="22"/>
    </row>
    <row r="190" spans="75:128" ht="20.25" customHeight="1" x14ac:dyDescent="0.25">
      <c r="CF190" s="19"/>
      <c r="CG190" s="52" t="s">
        <v>21</v>
      </c>
      <c r="CH190" s="53">
        <f>DI186</f>
        <v>7</v>
      </c>
      <c r="CI190" s="54" t="s">
        <v>10</v>
      </c>
      <c r="CJ190" s="44">
        <v>1</v>
      </c>
      <c r="CK190" s="44">
        <v>2</v>
      </c>
      <c r="CL190" s="44">
        <v>3</v>
      </c>
      <c r="CM190" s="44">
        <v>4</v>
      </c>
      <c r="CN190" s="44">
        <v>5</v>
      </c>
      <c r="CO190" s="44">
        <v>6</v>
      </c>
      <c r="CP190" s="44">
        <v>7</v>
      </c>
      <c r="CQ190" s="44">
        <v>8</v>
      </c>
      <c r="CR190" s="44">
        <v>9</v>
      </c>
      <c r="CS190" s="44">
        <v>10</v>
      </c>
      <c r="CT190" s="44">
        <v>11</v>
      </c>
      <c r="CU190" s="44">
        <v>12</v>
      </c>
      <c r="CV190" s="44">
        <v>13</v>
      </c>
      <c r="CW190" s="44">
        <v>14</v>
      </c>
      <c r="CX190" s="44">
        <v>15</v>
      </c>
      <c r="CY190" s="44">
        <v>16</v>
      </c>
      <c r="CZ190" s="44">
        <v>17</v>
      </c>
      <c r="DA190" s="44">
        <v>18</v>
      </c>
      <c r="DB190" s="44">
        <v>19</v>
      </c>
      <c r="DC190" s="44">
        <v>20</v>
      </c>
      <c r="DD190" s="44">
        <v>21</v>
      </c>
      <c r="DE190" s="44">
        <v>22</v>
      </c>
      <c r="DF190" s="44">
        <v>23</v>
      </c>
      <c r="DG190" s="44">
        <v>24</v>
      </c>
      <c r="DH190" s="44">
        <v>25</v>
      </c>
      <c r="DI190" s="44">
        <v>26</v>
      </c>
      <c r="DJ190" s="44">
        <v>27</v>
      </c>
      <c r="DK190" s="44">
        <v>28</v>
      </c>
      <c r="DL190" s="44">
        <v>29</v>
      </c>
      <c r="DM190" s="44">
        <v>30</v>
      </c>
      <c r="DN190" s="44">
        <v>31</v>
      </c>
      <c r="DO190" s="44">
        <v>32</v>
      </c>
      <c r="DP190" s="44">
        <v>33</v>
      </c>
      <c r="DQ190" s="44">
        <v>34</v>
      </c>
      <c r="DR190" s="45">
        <v>35</v>
      </c>
      <c r="DS190" s="45">
        <v>36</v>
      </c>
      <c r="DT190" s="45">
        <v>37</v>
      </c>
      <c r="DU190" s="45">
        <v>38</v>
      </c>
      <c r="DV190" s="45">
        <v>39</v>
      </c>
      <c r="DW190" s="45">
        <v>40</v>
      </c>
      <c r="DX190" s="22"/>
    </row>
    <row r="191" spans="75:128" ht="20.25" customHeight="1" thickBot="1" x14ac:dyDescent="0.3">
      <c r="CF191" s="55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7"/>
    </row>
    <row r="192" spans="75:128" ht="20.25" customHeight="1" thickTop="1" x14ac:dyDescent="0.25">
      <c r="CF192" s="7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9"/>
    </row>
    <row r="193" spans="75:128" ht="20.25" customHeight="1" x14ac:dyDescent="0.25">
      <c r="BW193" s="6" t="str">
        <f t="shared" ref="BW193:CD193" si="22">BK24</f>
        <v>20. KOLO</v>
      </c>
      <c r="BX193" s="6">
        <f t="shared" si="22"/>
        <v>0.51249999999999996</v>
      </c>
      <c r="BY193" s="6">
        <f t="shared" si="22"/>
        <v>40</v>
      </c>
      <c r="BZ193" s="6" t="str">
        <f t="shared" si="22"/>
        <v>HŘIŠTĚ</v>
      </c>
      <c r="CA193" s="6" t="str">
        <f t="shared" si="22"/>
        <v>skupina</v>
      </c>
      <c r="CB193" s="6">
        <f t="shared" si="22"/>
        <v>4</v>
      </c>
      <c r="CC193" s="6" t="str">
        <f t="shared" si="22"/>
        <v>:</v>
      </c>
      <c r="CD193" s="6">
        <f t="shared" si="22"/>
        <v>6</v>
      </c>
      <c r="CF193" s="19"/>
      <c r="CG193" s="325" t="str">
        <f>BW193</f>
        <v>20. KOLO</v>
      </c>
      <c r="CH193" s="325"/>
      <c r="CI193" s="325"/>
      <c r="CJ193" s="325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326">
        <f>BY193</f>
        <v>40</v>
      </c>
      <c r="CV193" s="326"/>
      <c r="CW193" s="327" t="s">
        <v>11</v>
      </c>
      <c r="CX193" s="327"/>
      <c r="CY193" s="327"/>
      <c r="CZ193" s="327"/>
      <c r="DA193" s="315" t="s">
        <v>12</v>
      </c>
      <c r="DB193" s="316">
        <f>BX193</f>
        <v>0.51249999999999996</v>
      </c>
      <c r="DC193" s="316"/>
      <c r="DD193" s="317" t="s">
        <v>9</v>
      </c>
      <c r="DE193" s="317"/>
      <c r="DF193" s="318" t="str">
        <f>CA194</f>
        <v>F</v>
      </c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1"/>
      <c r="DS193" s="319" t="s">
        <v>13</v>
      </c>
      <c r="DT193" s="319"/>
      <c r="DU193" s="319"/>
      <c r="DV193" s="320">
        <f>BZ194</f>
        <v>7</v>
      </c>
      <c r="DW193" s="320"/>
      <c r="DX193" s="22"/>
    </row>
    <row r="194" spans="75:128" ht="20.25" customHeight="1" x14ac:dyDescent="0.25">
      <c r="BZ194" s="6">
        <f>BN25</f>
        <v>7</v>
      </c>
      <c r="CA194" s="6" t="str">
        <f>BO25</f>
        <v>F</v>
      </c>
      <c r="CB194" s="6" t="str">
        <f ca="1">BP25</f>
        <v>Mnichovická "B"</v>
      </c>
      <c r="CC194" s="6">
        <f>BQ25</f>
        <v>0</v>
      </c>
      <c r="CD194" s="6" t="str">
        <f ca="1">BR25</f>
        <v>Ovčárecká "A"</v>
      </c>
      <c r="CF194" s="19"/>
      <c r="CG194" s="325"/>
      <c r="CH194" s="325"/>
      <c r="CI194" s="325"/>
      <c r="CJ194" s="325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326"/>
      <c r="CV194" s="326"/>
      <c r="CW194" s="327"/>
      <c r="CX194" s="327"/>
      <c r="CY194" s="327"/>
      <c r="CZ194" s="327"/>
      <c r="DA194" s="315"/>
      <c r="DB194" s="316"/>
      <c r="DC194" s="316"/>
      <c r="DD194" s="317"/>
      <c r="DE194" s="317"/>
      <c r="DF194" s="318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1"/>
      <c r="DS194" s="319"/>
      <c r="DT194" s="319"/>
      <c r="DU194" s="319"/>
      <c r="DV194" s="320"/>
      <c r="DW194" s="320"/>
      <c r="DX194" s="22"/>
    </row>
    <row r="195" spans="75:128" ht="20.25" customHeight="1" x14ac:dyDescent="0.25">
      <c r="CF195" s="19"/>
      <c r="CG195" s="33"/>
      <c r="CH195" s="33"/>
      <c r="CI195" s="33"/>
      <c r="CJ195" s="33"/>
      <c r="CK195" s="334" t="s">
        <v>16</v>
      </c>
      <c r="CL195" s="334"/>
      <c r="CM195" s="34">
        <f>CB193</f>
        <v>4</v>
      </c>
      <c r="CN195" s="35" t="s">
        <v>17</v>
      </c>
      <c r="CO195" s="335" t="str">
        <f ca="1">LOOKUP(CM195,$B$2:$B$9,$D$2:$D$9)</f>
        <v>Mnichovická "B"</v>
      </c>
      <c r="CP195" s="335"/>
      <c r="CQ195" s="335"/>
      <c r="CR195" s="335"/>
      <c r="CS195" s="335"/>
      <c r="CT195" s="335"/>
      <c r="CU195" s="335"/>
      <c r="CV195" s="335"/>
      <c r="CW195" s="335"/>
      <c r="CX195" s="335"/>
      <c r="CY195" s="363"/>
      <c r="CZ195" s="363"/>
      <c r="DA195" s="36"/>
      <c r="DB195" s="36"/>
      <c r="DC195" s="36"/>
      <c r="DD195" s="36"/>
      <c r="DE195" s="36"/>
      <c r="DF195" s="33"/>
      <c r="DG195" s="334" t="s">
        <v>16</v>
      </c>
      <c r="DH195" s="334"/>
      <c r="DI195" s="34">
        <f>CD193</f>
        <v>6</v>
      </c>
      <c r="DJ195" s="35" t="s">
        <v>17</v>
      </c>
      <c r="DK195" s="335" t="str">
        <f ca="1">LOOKUP(DI195,$B$2:$B$9,$D$2:$D$9)</f>
        <v>Ovčárecká "A"</v>
      </c>
      <c r="DL195" s="335"/>
      <c r="DM195" s="335"/>
      <c r="DN195" s="335"/>
      <c r="DO195" s="335"/>
      <c r="DP195" s="335"/>
      <c r="DQ195" s="335"/>
      <c r="DR195" s="335"/>
      <c r="DS195" s="335"/>
      <c r="DT195" s="335"/>
      <c r="DU195" s="335"/>
      <c r="DV195" s="335"/>
      <c r="DW195" s="335"/>
      <c r="DX195" s="22"/>
    </row>
    <row r="196" spans="75:128" ht="20.25" customHeight="1" x14ac:dyDescent="0.25">
      <c r="CF196" s="19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9"/>
      <c r="DS196" s="39"/>
      <c r="DT196" s="39"/>
      <c r="DU196" s="39"/>
      <c r="DV196" s="39"/>
      <c r="DW196" s="39"/>
      <c r="DX196" s="22"/>
    </row>
    <row r="197" spans="75:128" ht="20.25" customHeight="1" x14ac:dyDescent="0.25">
      <c r="CF197" s="19"/>
      <c r="CG197" s="41" t="s">
        <v>21</v>
      </c>
      <c r="CH197" s="42">
        <f>CM195</f>
        <v>4</v>
      </c>
      <c r="CI197" s="43" t="s">
        <v>10</v>
      </c>
      <c r="CJ197" s="44">
        <v>1</v>
      </c>
      <c r="CK197" s="44">
        <v>2</v>
      </c>
      <c r="CL197" s="44">
        <v>3</v>
      </c>
      <c r="CM197" s="44">
        <v>4</v>
      </c>
      <c r="CN197" s="44">
        <v>5</v>
      </c>
      <c r="CO197" s="44">
        <v>6</v>
      </c>
      <c r="CP197" s="44">
        <v>7</v>
      </c>
      <c r="CQ197" s="44">
        <v>8</v>
      </c>
      <c r="CR197" s="44">
        <v>9</v>
      </c>
      <c r="CS197" s="44">
        <v>10</v>
      </c>
      <c r="CT197" s="44">
        <v>11</v>
      </c>
      <c r="CU197" s="44">
        <v>12</v>
      </c>
      <c r="CV197" s="44">
        <v>13</v>
      </c>
      <c r="CW197" s="44">
        <v>14</v>
      </c>
      <c r="CX197" s="44">
        <v>15</v>
      </c>
      <c r="CY197" s="44">
        <v>16</v>
      </c>
      <c r="CZ197" s="44">
        <v>17</v>
      </c>
      <c r="DA197" s="44">
        <v>18</v>
      </c>
      <c r="DB197" s="44">
        <v>19</v>
      </c>
      <c r="DC197" s="44">
        <v>20</v>
      </c>
      <c r="DD197" s="44">
        <v>21</v>
      </c>
      <c r="DE197" s="44">
        <v>22</v>
      </c>
      <c r="DF197" s="44">
        <v>23</v>
      </c>
      <c r="DG197" s="44">
        <v>24</v>
      </c>
      <c r="DH197" s="44">
        <v>25</v>
      </c>
      <c r="DI197" s="44">
        <v>26</v>
      </c>
      <c r="DJ197" s="44">
        <v>27</v>
      </c>
      <c r="DK197" s="44">
        <v>28</v>
      </c>
      <c r="DL197" s="44">
        <v>29</v>
      </c>
      <c r="DM197" s="44">
        <v>30</v>
      </c>
      <c r="DN197" s="44">
        <v>31</v>
      </c>
      <c r="DO197" s="44">
        <v>32</v>
      </c>
      <c r="DP197" s="44">
        <v>33</v>
      </c>
      <c r="DQ197" s="44">
        <v>34</v>
      </c>
      <c r="DR197" s="45">
        <v>35</v>
      </c>
      <c r="DS197" s="45">
        <v>36</v>
      </c>
      <c r="DT197" s="45">
        <v>37</v>
      </c>
      <c r="DU197" s="45">
        <v>38</v>
      </c>
      <c r="DV197" s="45">
        <v>39</v>
      </c>
      <c r="DW197" s="45">
        <v>40</v>
      </c>
      <c r="DX197" s="22"/>
    </row>
    <row r="198" spans="75:128" ht="20.25" customHeight="1" x14ac:dyDescent="0.25">
      <c r="CF198" s="19"/>
      <c r="CG198" s="47"/>
      <c r="CH198" s="48"/>
      <c r="CI198" s="49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1"/>
      <c r="DS198" s="51"/>
      <c r="DT198" s="51"/>
      <c r="DU198" s="51"/>
      <c r="DV198" s="51"/>
      <c r="DW198" s="51"/>
      <c r="DX198" s="22"/>
    </row>
    <row r="199" spans="75:128" ht="20.25" customHeight="1" x14ac:dyDescent="0.25">
      <c r="CF199" s="19"/>
      <c r="CG199" s="52" t="s">
        <v>21</v>
      </c>
      <c r="CH199" s="53">
        <f>DI195</f>
        <v>6</v>
      </c>
      <c r="CI199" s="54" t="s">
        <v>10</v>
      </c>
      <c r="CJ199" s="44">
        <v>1</v>
      </c>
      <c r="CK199" s="44">
        <v>2</v>
      </c>
      <c r="CL199" s="44">
        <v>3</v>
      </c>
      <c r="CM199" s="44">
        <v>4</v>
      </c>
      <c r="CN199" s="44">
        <v>5</v>
      </c>
      <c r="CO199" s="44">
        <v>6</v>
      </c>
      <c r="CP199" s="44">
        <v>7</v>
      </c>
      <c r="CQ199" s="44">
        <v>8</v>
      </c>
      <c r="CR199" s="44">
        <v>9</v>
      </c>
      <c r="CS199" s="44">
        <v>10</v>
      </c>
      <c r="CT199" s="44">
        <v>11</v>
      </c>
      <c r="CU199" s="44">
        <v>12</v>
      </c>
      <c r="CV199" s="44">
        <v>13</v>
      </c>
      <c r="CW199" s="44">
        <v>14</v>
      </c>
      <c r="CX199" s="44">
        <v>15</v>
      </c>
      <c r="CY199" s="44">
        <v>16</v>
      </c>
      <c r="CZ199" s="44">
        <v>17</v>
      </c>
      <c r="DA199" s="44">
        <v>18</v>
      </c>
      <c r="DB199" s="44">
        <v>19</v>
      </c>
      <c r="DC199" s="44">
        <v>20</v>
      </c>
      <c r="DD199" s="44">
        <v>21</v>
      </c>
      <c r="DE199" s="44">
        <v>22</v>
      </c>
      <c r="DF199" s="44">
        <v>23</v>
      </c>
      <c r="DG199" s="44">
        <v>24</v>
      </c>
      <c r="DH199" s="44">
        <v>25</v>
      </c>
      <c r="DI199" s="44">
        <v>26</v>
      </c>
      <c r="DJ199" s="44">
        <v>27</v>
      </c>
      <c r="DK199" s="44">
        <v>28</v>
      </c>
      <c r="DL199" s="44">
        <v>29</v>
      </c>
      <c r="DM199" s="44">
        <v>30</v>
      </c>
      <c r="DN199" s="44">
        <v>31</v>
      </c>
      <c r="DO199" s="44">
        <v>32</v>
      </c>
      <c r="DP199" s="44">
        <v>33</v>
      </c>
      <c r="DQ199" s="44">
        <v>34</v>
      </c>
      <c r="DR199" s="45">
        <v>35</v>
      </c>
      <c r="DS199" s="45">
        <v>36</v>
      </c>
      <c r="DT199" s="45">
        <v>37</v>
      </c>
      <c r="DU199" s="45">
        <v>38</v>
      </c>
      <c r="DV199" s="45">
        <v>39</v>
      </c>
      <c r="DW199" s="45">
        <v>40</v>
      </c>
      <c r="DX199" s="22"/>
    </row>
    <row r="200" spans="75:128" ht="20.25" customHeight="1" thickBot="1" x14ac:dyDescent="0.3">
      <c r="CF200" s="55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7"/>
    </row>
    <row r="201" spans="75:128" ht="20.25" customHeight="1" thickTop="1" x14ac:dyDescent="0.25">
      <c r="CF201" s="7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9"/>
    </row>
    <row r="202" spans="75:128" ht="20.25" customHeight="1" x14ac:dyDescent="0.25">
      <c r="BW202" s="6" t="str">
        <f>BK26</f>
        <v>21. KOLO</v>
      </c>
      <c r="BX202" s="6">
        <f>BL26</f>
        <v>0.52083333333333326</v>
      </c>
      <c r="BY202" s="6">
        <f>BM26</f>
        <v>44</v>
      </c>
      <c r="BZ202" s="6" t="str">
        <f t="shared" ref="BZ202:CD203" si="23">BN26</f>
        <v>HŘIŠTĚ</v>
      </c>
      <c r="CA202" s="6" t="str">
        <f t="shared" si="23"/>
        <v>skupina</v>
      </c>
      <c r="CB202" s="6">
        <f t="shared" si="23"/>
        <v>6</v>
      </c>
      <c r="CC202" s="6" t="str">
        <f t="shared" si="23"/>
        <v>:</v>
      </c>
      <c r="CD202" s="6">
        <f t="shared" si="23"/>
        <v>7</v>
      </c>
      <c r="CF202" s="19"/>
      <c r="CG202" s="325" t="str">
        <f>BW202</f>
        <v>21. KOLO</v>
      </c>
      <c r="CH202" s="325"/>
      <c r="CI202" s="325"/>
      <c r="CJ202" s="325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326">
        <f>BY202</f>
        <v>44</v>
      </c>
      <c r="CV202" s="326"/>
      <c r="CW202" s="327" t="s">
        <v>11</v>
      </c>
      <c r="CX202" s="327"/>
      <c r="CY202" s="327"/>
      <c r="CZ202" s="327"/>
      <c r="DA202" s="315" t="s">
        <v>12</v>
      </c>
      <c r="DB202" s="316">
        <f>BX202</f>
        <v>0.52083333333333326</v>
      </c>
      <c r="DC202" s="316"/>
      <c r="DD202" s="317" t="s">
        <v>9</v>
      </c>
      <c r="DE202" s="317"/>
      <c r="DF202" s="318" t="str">
        <f>CA203</f>
        <v>F</v>
      </c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1"/>
      <c r="DS202" s="319" t="s">
        <v>13</v>
      </c>
      <c r="DT202" s="319"/>
      <c r="DU202" s="319"/>
      <c r="DV202" s="320">
        <f>BZ203</f>
        <v>7</v>
      </c>
      <c r="DW202" s="320"/>
      <c r="DX202" s="22"/>
    </row>
    <row r="203" spans="75:128" ht="20.25" customHeight="1" x14ac:dyDescent="0.25">
      <c r="BZ203" s="6">
        <f t="shared" si="23"/>
        <v>7</v>
      </c>
      <c r="CA203" s="6" t="str">
        <f t="shared" si="23"/>
        <v>F</v>
      </c>
      <c r="CB203" s="6" t="str">
        <f t="shared" ca="1" si="23"/>
        <v>Ovčárecká "A"</v>
      </c>
      <c r="CC203" s="6">
        <f t="shared" si="23"/>
        <v>0</v>
      </c>
      <c r="CD203" s="6" t="str">
        <f t="shared" ca="1" si="23"/>
        <v>Prok.Velikého "B"</v>
      </c>
      <c r="CF203" s="19"/>
      <c r="CG203" s="325"/>
      <c r="CH203" s="325"/>
      <c r="CI203" s="325"/>
      <c r="CJ203" s="325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326"/>
      <c r="CV203" s="326"/>
      <c r="CW203" s="327"/>
      <c r="CX203" s="327"/>
      <c r="CY203" s="327"/>
      <c r="CZ203" s="327"/>
      <c r="DA203" s="315"/>
      <c r="DB203" s="316"/>
      <c r="DC203" s="316"/>
      <c r="DD203" s="317"/>
      <c r="DE203" s="317"/>
      <c r="DF203" s="318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1"/>
      <c r="DS203" s="319"/>
      <c r="DT203" s="319"/>
      <c r="DU203" s="319"/>
      <c r="DV203" s="320"/>
      <c r="DW203" s="320"/>
      <c r="DX203" s="22"/>
    </row>
    <row r="204" spans="75:128" ht="20.25" customHeight="1" x14ac:dyDescent="0.25">
      <c r="CF204" s="19"/>
      <c r="CG204" s="33"/>
      <c r="CH204" s="33"/>
      <c r="CI204" s="33"/>
      <c r="CJ204" s="33"/>
      <c r="CK204" s="334" t="s">
        <v>16</v>
      </c>
      <c r="CL204" s="334"/>
      <c r="CM204" s="34">
        <f>CB202</f>
        <v>6</v>
      </c>
      <c r="CN204" s="35" t="s">
        <v>17</v>
      </c>
      <c r="CO204" s="335" t="str">
        <f ca="1">LOOKUP(CM204,$B$2:$B$9,$D$2:$D$9)</f>
        <v>Ovčárecká "A"</v>
      </c>
      <c r="CP204" s="335"/>
      <c r="CQ204" s="335"/>
      <c r="CR204" s="335"/>
      <c r="CS204" s="335"/>
      <c r="CT204" s="335"/>
      <c r="CU204" s="335"/>
      <c r="CV204" s="335"/>
      <c r="CW204" s="335"/>
      <c r="CX204" s="335"/>
      <c r="CY204" s="363"/>
      <c r="CZ204" s="363"/>
      <c r="DA204" s="36"/>
      <c r="DB204" s="36"/>
      <c r="DC204" s="36"/>
      <c r="DD204" s="36"/>
      <c r="DE204" s="36"/>
      <c r="DF204" s="33"/>
      <c r="DG204" s="334" t="s">
        <v>16</v>
      </c>
      <c r="DH204" s="334"/>
      <c r="DI204" s="34">
        <f>CD202</f>
        <v>7</v>
      </c>
      <c r="DJ204" s="35" t="s">
        <v>17</v>
      </c>
      <c r="DK204" s="335" t="str">
        <f ca="1">LOOKUP(DI204,$B$2:$B$9,$D$2:$D$9)</f>
        <v>Prok.Velikého "B"</v>
      </c>
      <c r="DL204" s="335"/>
      <c r="DM204" s="335"/>
      <c r="DN204" s="335"/>
      <c r="DO204" s="335"/>
      <c r="DP204" s="335"/>
      <c r="DQ204" s="335"/>
      <c r="DR204" s="335"/>
      <c r="DS204" s="335"/>
      <c r="DT204" s="335"/>
      <c r="DU204" s="335"/>
      <c r="DV204" s="335"/>
      <c r="DW204" s="335"/>
      <c r="DX204" s="22"/>
    </row>
    <row r="205" spans="75:128" ht="20.25" customHeight="1" x14ac:dyDescent="0.25">
      <c r="CF205" s="19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9"/>
      <c r="DS205" s="39"/>
      <c r="DT205" s="39"/>
      <c r="DU205" s="39"/>
      <c r="DV205" s="39"/>
      <c r="DW205" s="39"/>
      <c r="DX205" s="22"/>
    </row>
    <row r="206" spans="75:128" ht="20.25" customHeight="1" x14ac:dyDescent="0.25">
      <c r="CF206" s="19"/>
      <c r="CG206" s="41" t="s">
        <v>21</v>
      </c>
      <c r="CH206" s="42">
        <f>CM204</f>
        <v>6</v>
      </c>
      <c r="CI206" s="43" t="s">
        <v>10</v>
      </c>
      <c r="CJ206" s="44">
        <v>1</v>
      </c>
      <c r="CK206" s="44">
        <v>2</v>
      </c>
      <c r="CL206" s="44">
        <v>3</v>
      </c>
      <c r="CM206" s="44">
        <v>4</v>
      </c>
      <c r="CN206" s="44">
        <v>5</v>
      </c>
      <c r="CO206" s="44">
        <v>6</v>
      </c>
      <c r="CP206" s="44">
        <v>7</v>
      </c>
      <c r="CQ206" s="44">
        <v>8</v>
      </c>
      <c r="CR206" s="44">
        <v>9</v>
      </c>
      <c r="CS206" s="44">
        <v>10</v>
      </c>
      <c r="CT206" s="44">
        <v>11</v>
      </c>
      <c r="CU206" s="44">
        <v>12</v>
      </c>
      <c r="CV206" s="44">
        <v>13</v>
      </c>
      <c r="CW206" s="44">
        <v>14</v>
      </c>
      <c r="CX206" s="44">
        <v>15</v>
      </c>
      <c r="CY206" s="44">
        <v>16</v>
      </c>
      <c r="CZ206" s="44">
        <v>17</v>
      </c>
      <c r="DA206" s="44">
        <v>18</v>
      </c>
      <c r="DB206" s="44">
        <v>19</v>
      </c>
      <c r="DC206" s="44">
        <v>20</v>
      </c>
      <c r="DD206" s="44">
        <v>21</v>
      </c>
      <c r="DE206" s="44">
        <v>22</v>
      </c>
      <c r="DF206" s="44">
        <v>23</v>
      </c>
      <c r="DG206" s="44">
        <v>24</v>
      </c>
      <c r="DH206" s="44">
        <v>25</v>
      </c>
      <c r="DI206" s="44">
        <v>26</v>
      </c>
      <c r="DJ206" s="44">
        <v>27</v>
      </c>
      <c r="DK206" s="44">
        <v>28</v>
      </c>
      <c r="DL206" s="44">
        <v>29</v>
      </c>
      <c r="DM206" s="44">
        <v>30</v>
      </c>
      <c r="DN206" s="44">
        <v>31</v>
      </c>
      <c r="DO206" s="44">
        <v>32</v>
      </c>
      <c r="DP206" s="44">
        <v>33</v>
      </c>
      <c r="DQ206" s="44">
        <v>34</v>
      </c>
      <c r="DR206" s="45">
        <v>35</v>
      </c>
      <c r="DS206" s="45">
        <v>36</v>
      </c>
      <c r="DT206" s="45">
        <v>37</v>
      </c>
      <c r="DU206" s="45">
        <v>38</v>
      </c>
      <c r="DV206" s="45">
        <v>39</v>
      </c>
      <c r="DW206" s="45">
        <v>40</v>
      </c>
      <c r="DX206" s="22"/>
    </row>
    <row r="207" spans="75:128" ht="20.25" customHeight="1" x14ac:dyDescent="0.25">
      <c r="CF207" s="19"/>
      <c r="CG207" s="47"/>
      <c r="CH207" s="48"/>
      <c r="CI207" s="49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1"/>
      <c r="DS207" s="51"/>
      <c r="DT207" s="51"/>
      <c r="DU207" s="51"/>
      <c r="DV207" s="51"/>
      <c r="DW207" s="51"/>
      <c r="DX207" s="22"/>
    </row>
    <row r="208" spans="75:128" ht="20.25" customHeight="1" x14ac:dyDescent="0.25">
      <c r="CF208" s="19"/>
      <c r="CG208" s="52" t="s">
        <v>21</v>
      </c>
      <c r="CH208" s="53">
        <f>DI204</f>
        <v>7</v>
      </c>
      <c r="CI208" s="54" t="s">
        <v>10</v>
      </c>
      <c r="CJ208" s="44">
        <v>1</v>
      </c>
      <c r="CK208" s="44">
        <v>2</v>
      </c>
      <c r="CL208" s="44">
        <v>3</v>
      </c>
      <c r="CM208" s="44">
        <v>4</v>
      </c>
      <c r="CN208" s="44">
        <v>5</v>
      </c>
      <c r="CO208" s="44">
        <v>6</v>
      </c>
      <c r="CP208" s="44">
        <v>7</v>
      </c>
      <c r="CQ208" s="44">
        <v>8</v>
      </c>
      <c r="CR208" s="44">
        <v>9</v>
      </c>
      <c r="CS208" s="44">
        <v>10</v>
      </c>
      <c r="CT208" s="44">
        <v>11</v>
      </c>
      <c r="CU208" s="44">
        <v>12</v>
      </c>
      <c r="CV208" s="44">
        <v>13</v>
      </c>
      <c r="CW208" s="44">
        <v>14</v>
      </c>
      <c r="CX208" s="44">
        <v>15</v>
      </c>
      <c r="CY208" s="44">
        <v>16</v>
      </c>
      <c r="CZ208" s="44">
        <v>17</v>
      </c>
      <c r="DA208" s="44">
        <v>18</v>
      </c>
      <c r="DB208" s="44">
        <v>19</v>
      </c>
      <c r="DC208" s="44">
        <v>20</v>
      </c>
      <c r="DD208" s="44">
        <v>21</v>
      </c>
      <c r="DE208" s="44">
        <v>22</v>
      </c>
      <c r="DF208" s="44">
        <v>23</v>
      </c>
      <c r="DG208" s="44">
        <v>24</v>
      </c>
      <c r="DH208" s="44">
        <v>25</v>
      </c>
      <c r="DI208" s="44">
        <v>26</v>
      </c>
      <c r="DJ208" s="44">
        <v>27</v>
      </c>
      <c r="DK208" s="44">
        <v>28</v>
      </c>
      <c r="DL208" s="44">
        <v>29</v>
      </c>
      <c r="DM208" s="44">
        <v>30</v>
      </c>
      <c r="DN208" s="44">
        <v>31</v>
      </c>
      <c r="DO208" s="44">
        <v>32</v>
      </c>
      <c r="DP208" s="44">
        <v>33</v>
      </c>
      <c r="DQ208" s="44">
        <v>34</v>
      </c>
      <c r="DR208" s="45">
        <v>35</v>
      </c>
      <c r="DS208" s="45">
        <v>36</v>
      </c>
      <c r="DT208" s="45">
        <v>37</v>
      </c>
      <c r="DU208" s="45">
        <v>38</v>
      </c>
      <c r="DV208" s="45">
        <v>39</v>
      </c>
      <c r="DW208" s="45">
        <v>40</v>
      </c>
      <c r="DX208" s="22"/>
    </row>
    <row r="209" spans="75:128" ht="20.25" customHeight="1" thickBot="1" x14ac:dyDescent="0.3">
      <c r="CF209" s="55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7"/>
    </row>
    <row r="210" spans="75:128" ht="20.25" customHeight="1" thickTop="1" x14ac:dyDescent="0.25">
      <c r="CF210" s="7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9"/>
    </row>
    <row r="211" spans="75:128" ht="20.25" customHeight="1" x14ac:dyDescent="0.25">
      <c r="BW211" s="6" t="str">
        <f>BK28</f>
        <v>22. KOLO</v>
      </c>
      <c r="BX211" s="6">
        <f>BL28</f>
        <v>0.52916666666666656</v>
      </c>
      <c r="BY211" s="6">
        <f>BM28</f>
        <v>48</v>
      </c>
      <c r="BZ211" s="6" t="str">
        <f t="shared" ref="BZ211:CD212" si="24">BN28</f>
        <v>HŘIŠTĚ</v>
      </c>
      <c r="CA211" s="6" t="str">
        <f t="shared" si="24"/>
        <v>skupina</v>
      </c>
      <c r="CB211" s="6">
        <f t="shared" si="24"/>
        <v>6</v>
      </c>
      <c r="CC211" s="6" t="str">
        <f t="shared" si="24"/>
        <v>:</v>
      </c>
      <c r="CD211" s="6">
        <f t="shared" si="24"/>
        <v>8</v>
      </c>
      <c r="CF211" s="19"/>
      <c r="CG211" s="325" t="str">
        <f>BW211</f>
        <v>22. KOLO</v>
      </c>
      <c r="CH211" s="325"/>
      <c r="CI211" s="325"/>
      <c r="CJ211" s="325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326">
        <f>BY211</f>
        <v>48</v>
      </c>
      <c r="CV211" s="326"/>
      <c r="CW211" s="327" t="s">
        <v>11</v>
      </c>
      <c r="CX211" s="327"/>
      <c r="CY211" s="327"/>
      <c r="CZ211" s="327"/>
      <c r="DA211" s="315" t="s">
        <v>12</v>
      </c>
      <c r="DB211" s="316">
        <f>BX211</f>
        <v>0.52916666666666656</v>
      </c>
      <c r="DC211" s="316"/>
      <c r="DD211" s="317" t="s">
        <v>9</v>
      </c>
      <c r="DE211" s="317"/>
      <c r="DF211" s="318" t="str">
        <f>CA212</f>
        <v>F</v>
      </c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1"/>
      <c r="DS211" s="319" t="s">
        <v>13</v>
      </c>
      <c r="DT211" s="319"/>
      <c r="DU211" s="319"/>
      <c r="DV211" s="320">
        <f>BZ212</f>
        <v>7</v>
      </c>
      <c r="DW211" s="320"/>
      <c r="DX211" s="22"/>
    </row>
    <row r="212" spans="75:128" ht="20.25" customHeight="1" x14ac:dyDescent="0.25">
      <c r="BZ212" s="6">
        <f t="shared" si="24"/>
        <v>7</v>
      </c>
      <c r="CA212" s="6" t="str">
        <f t="shared" si="24"/>
        <v>F</v>
      </c>
      <c r="CB212" s="6" t="str">
        <f t="shared" ca="1" si="24"/>
        <v>Ovčárecká "A"</v>
      </c>
      <c r="CC212" s="6">
        <f t="shared" si="24"/>
        <v>0</v>
      </c>
      <c r="CD212" s="6" t="str">
        <f t="shared" ca="1" si="24"/>
        <v>Mnichovická "A"</v>
      </c>
      <c r="CF212" s="19"/>
      <c r="CG212" s="325"/>
      <c r="CH212" s="325"/>
      <c r="CI212" s="325"/>
      <c r="CJ212" s="325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326"/>
      <c r="CV212" s="326"/>
      <c r="CW212" s="327"/>
      <c r="CX212" s="327"/>
      <c r="CY212" s="327"/>
      <c r="CZ212" s="327"/>
      <c r="DA212" s="315"/>
      <c r="DB212" s="316"/>
      <c r="DC212" s="316"/>
      <c r="DD212" s="317"/>
      <c r="DE212" s="317"/>
      <c r="DF212" s="318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1"/>
      <c r="DS212" s="319"/>
      <c r="DT212" s="319"/>
      <c r="DU212" s="319"/>
      <c r="DV212" s="320"/>
      <c r="DW212" s="320"/>
      <c r="DX212" s="22"/>
    </row>
    <row r="213" spans="75:128" ht="20.25" customHeight="1" x14ac:dyDescent="0.25">
      <c r="CF213" s="19"/>
      <c r="CG213" s="33"/>
      <c r="CH213" s="33"/>
      <c r="CI213" s="33"/>
      <c r="CJ213" s="33"/>
      <c r="CK213" s="334" t="s">
        <v>16</v>
      </c>
      <c r="CL213" s="334"/>
      <c r="CM213" s="34">
        <f>CB211</f>
        <v>6</v>
      </c>
      <c r="CN213" s="35" t="s">
        <v>17</v>
      </c>
      <c r="CO213" s="335" t="str">
        <f ca="1">LOOKUP(CM213,$B$2:$B$9,$D$2:$D$9)</f>
        <v>Ovčárecká "A"</v>
      </c>
      <c r="CP213" s="335"/>
      <c r="CQ213" s="335"/>
      <c r="CR213" s="335"/>
      <c r="CS213" s="335"/>
      <c r="CT213" s="335"/>
      <c r="CU213" s="335"/>
      <c r="CV213" s="335"/>
      <c r="CW213" s="335"/>
      <c r="CX213" s="335"/>
      <c r="CY213" s="363"/>
      <c r="CZ213" s="363"/>
      <c r="DA213" s="36"/>
      <c r="DB213" s="36"/>
      <c r="DC213" s="36"/>
      <c r="DD213" s="36"/>
      <c r="DE213" s="36"/>
      <c r="DF213" s="33"/>
      <c r="DG213" s="334" t="s">
        <v>16</v>
      </c>
      <c r="DH213" s="334"/>
      <c r="DI213" s="34">
        <f>CD211</f>
        <v>8</v>
      </c>
      <c r="DJ213" s="35" t="s">
        <v>17</v>
      </c>
      <c r="DK213" s="335" t="str">
        <f ca="1">LOOKUP(DI213,$B$2:$B$9,$D$2:$D$9)</f>
        <v>Mnichovická "A"</v>
      </c>
      <c r="DL213" s="335"/>
      <c r="DM213" s="335"/>
      <c r="DN213" s="335"/>
      <c r="DO213" s="335"/>
      <c r="DP213" s="335"/>
      <c r="DQ213" s="335"/>
      <c r="DR213" s="335"/>
      <c r="DS213" s="335"/>
      <c r="DT213" s="335"/>
      <c r="DU213" s="335"/>
      <c r="DV213" s="335"/>
      <c r="DW213" s="335"/>
      <c r="DX213" s="22"/>
    </row>
    <row r="214" spans="75:128" ht="20.25" customHeight="1" x14ac:dyDescent="0.25">
      <c r="CF214" s="19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9"/>
      <c r="DS214" s="39"/>
      <c r="DT214" s="39"/>
      <c r="DU214" s="39"/>
      <c r="DV214" s="39"/>
      <c r="DW214" s="39"/>
      <c r="DX214" s="22"/>
    </row>
    <row r="215" spans="75:128" ht="20.25" customHeight="1" x14ac:dyDescent="0.25">
      <c r="CF215" s="19"/>
      <c r="CG215" s="41" t="s">
        <v>21</v>
      </c>
      <c r="CH215" s="42">
        <f>CM213</f>
        <v>6</v>
      </c>
      <c r="CI215" s="43" t="s">
        <v>10</v>
      </c>
      <c r="CJ215" s="44">
        <v>1</v>
      </c>
      <c r="CK215" s="44">
        <v>2</v>
      </c>
      <c r="CL215" s="44">
        <v>3</v>
      </c>
      <c r="CM215" s="44">
        <v>4</v>
      </c>
      <c r="CN215" s="44">
        <v>5</v>
      </c>
      <c r="CO215" s="44">
        <v>6</v>
      </c>
      <c r="CP215" s="44">
        <v>7</v>
      </c>
      <c r="CQ215" s="44">
        <v>8</v>
      </c>
      <c r="CR215" s="44">
        <v>9</v>
      </c>
      <c r="CS215" s="44">
        <v>10</v>
      </c>
      <c r="CT215" s="44">
        <v>11</v>
      </c>
      <c r="CU215" s="44">
        <v>12</v>
      </c>
      <c r="CV215" s="44">
        <v>13</v>
      </c>
      <c r="CW215" s="44">
        <v>14</v>
      </c>
      <c r="CX215" s="44">
        <v>15</v>
      </c>
      <c r="CY215" s="44">
        <v>16</v>
      </c>
      <c r="CZ215" s="44">
        <v>17</v>
      </c>
      <c r="DA215" s="44">
        <v>18</v>
      </c>
      <c r="DB215" s="44">
        <v>19</v>
      </c>
      <c r="DC215" s="44">
        <v>20</v>
      </c>
      <c r="DD215" s="44">
        <v>21</v>
      </c>
      <c r="DE215" s="44">
        <v>22</v>
      </c>
      <c r="DF215" s="44">
        <v>23</v>
      </c>
      <c r="DG215" s="44">
        <v>24</v>
      </c>
      <c r="DH215" s="44">
        <v>25</v>
      </c>
      <c r="DI215" s="44">
        <v>26</v>
      </c>
      <c r="DJ215" s="44">
        <v>27</v>
      </c>
      <c r="DK215" s="44">
        <v>28</v>
      </c>
      <c r="DL215" s="44">
        <v>29</v>
      </c>
      <c r="DM215" s="44">
        <v>30</v>
      </c>
      <c r="DN215" s="44">
        <v>31</v>
      </c>
      <c r="DO215" s="44">
        <v>32</v>
      </c>
      <c r="DP215" s="44">
        <v>33</v>
      </c>
      <c r="DQ215" s="44">
        <v>34</v>
      </c>
      <c r="DR215" s="45">
        <v>35</v>
      </c>
      <c r="DS215" s="45">
        <v>36</v>
      </c>
      <c r="DT215" s="45">
        <v>37</v>
      </c>
      <c r="DU215" s="45">
        <v>38</v>
      </c>
      <c r="DV215" s="45">
        <v>39</v>
      </c>
      <c r="DW215" s="45">
        <v>40</v>
      </c>
      <c r="DX215" s="22"/>
    </row>
    <row r="216" spans="75:128" ht="20.25" customHeight="1" x14ac:dyDescent="0.25">
      <c r="CF216" s="19"/>
      <c r="CG216" s="47"/>
      <c r="CH216" s="48"/>
      <c r="CI216" s="49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1"/>
      <c r="DS216" s="51"/>
      <c r="DT216" s="51"/>
      <c r="DU216" s="51"/>
      <c r="DV216" s="51"/>
      <c r="DW216" s="51"/>
      <c r="DX216" s="22"/>
    </row>
    <row r="217" spans="75:128" ht="20.25" customHeight="1" x14ac:dyDescent="0.25">
      <c r="CF217" s="19"/>
      <c r="CG217" s="52" t="s">
        <v>21</v>
      </c>
      <c r="CH217" s="53">
        <f>DI213</f>
        <v>8</v>
      </c>
      <c r="CI217" s="54" t="s">
        <v>10</v>
      </c>
      <c r="CJ217" s="44">
        <v>1</v>
      </c>
      <c r="CK217" s="44">
        <v>2</v>
      </c>
      <c r="CL217" s="44">
        <v>3</v>
      </c>
      <c r="CM217" s="44">
        <v>4</v>
      </c>
      <c r="CN217" s="44">
        <v>5</v>
      </c>
      <c r="CO217" s="44">
        <v>6</v>
      </c>
      <c r="CP217" s="44">
        <v>7</v>
      </c>
      <c r="CQ217" s="44">
        <v>8</v>
      </c>
      <c r="CR217" s="44">
        <v>9</v>
      </c>
      <c r="CS217" s="44">
        <v>10</v>
      </c>
      <c r="CT217" s="44">
        <v>11</v>
      </c>
      <c r="CU217" s="44">
        <v>12</v>
      </c>
      <c r="CV217" s="44">
        <v>13</v>
      </c>
      <c r="CW217" s="44">
        <v>14</v>
      </c>
      <c r="CX217" s="44">
        <v>15</v>
      </c>
      <c r="CY217" s="44">
        <v>16</v>
      </c>
      <c r="CZ217" s="44">
        <v>17</v>
      </c>
      <c r="DA217" s="44">
        <v>18</v>
      </c>
      <c r="DB217" s="44">
        <v>19</v>
      </c>
      <c r="DC217" s="44">
        <v>20</v>
      </c>
      <c r="DD217" s="44">
        <v>21</v>
      </c>
      <c r="DE217" s="44">
        <v>22</v>
      </c>
      <c r="DF217" s="44">
        <v>23</v>
      </c>
      <c r="DG217" s="44">
        <v>24</v>
      </c>
      <c r="DH217" s="44">
        <v>25</v>
      </c>
      <c r="DI217" s="44">
        <v>26</v>
      </c>
      <c r="DJ217" s="44">
        <v>27</v>
      </c>
      <c r="DK217" s="44">
        <v>28</v>
      </c>
      <c r="DL217" s="44">
        <v>29</v>
      </c>
      <c r="DM217" s="44">
        <v>30</v>
      </c>
      <c r="DN217" s="44">
        <v>31</v>
      </c>
      <c r="DO217" s="44">
        <v>32</v>
      </c>
      <c r="DP217" s="44">
        <v>33</v>
      </c>
      <c r="DQ217" s="44">
        <v>34</v>
      </c>
      <c r="DR217" s="45">
        <v>35</v>
      </c>
      <c r="DS217" s="45">
        <v>36</v>
      </c>
      <c r="DT217" s="45">
        <v>37</v>
      </c>
      <c r="DU217" s="45">
        <v>38</v>
      </c>
      <c r="DV217" s="45">
        <v>39</v>
      </c>
      <c r="DW217" s="45">
        <v>40</v>
      </c>
      <c r="DX217" s="22"/>
    </row>
    <row r="218" spans="75:128" ht="20.25" customHeight="1" thickBot="1" x14ac:dyDescent="0.3">
      <c r="CF218" s="55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7"/>
    </row>
    <row r="219" spans="75:128" ht="20.25" customHeight="1" thickTop="1" x14ac:dyDescent="0.25">
      <c r="CF219" s="7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9"/>
    </row>
    <row r="220" spans="75:128" ht="20.25" customHeight="1" x14ac:dyDescent="0.25">
      <c r="CF220" s="19"/>
      <c r="CG220" s="325"/>
      <c r="CH220" s="325"/>
      <c r="CI220" s="325"/>
      <c r="CJ220" s="325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326"/>
      <c r="CV220" s="326"/>
      <c r="CW220" s="327" t="s">
        <v>11</v>
      </c>
      <c r="CX220" s="327"/>
      <c r="CY220" s="327"/>
      <c r="CZ220" s="327"/>
      <c r="DA220" s="315" t="s">
        <v>12</v>
      </c>
      <c r="DB220" s="316"/>
      <c r="DC220" s="316"/>
      <c r="DD220" s="317" t="s">
        <v>9</v>
      </c>
      <c r="DE220" s="317"/>
      <c r="DF220" s="318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1"/>
      <c r="DS220" s="319" t="s">
        <v>13</v>
      </c>
      <c r="DT220" s="319"/>
      <c r="DU220" s="319"/>
      <c r="DV220" s="320"/>
      <c r="DW220" s="320"/>
      <c r="DX220" s="22"/>
    </row>
    <row r="221" spans="75:128" ht="20.25" customHeight="1" x14ac:dyDescent="0.25">
      <c r="CF221" s="19"/>
      <c r="CG221" s="325"/>
      <c r="CH221" s="325"/>
      <c r="CI221" s="325"/>
      <c r="CJ221" s="325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326"/>
      <c r="CV221" s="326"/>
      <c r="CW221" s="327"/>
      <c r="CX221" s="327"/>
      <c r="CY221" s="327"/>
      <c r="CZ221" s="327"/>
      <c r="DA221" s="315"/>
      <c r="DB221" s="316"/>
      <c r="DC221" s="316"/>
      <c r="DD221" s="317"/>
      <c r="DE221" s="317"/>
      <c r="DF221" s="318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1"/>
      <c r="DS221" s="319"/>
      <c r="DT221" s="319"/>
      <c r="DU221" s="319"/>
      <c r="DV221" s="320"/>
      <c r="DW221" s="320"/>
      <c r="DX221" s="22"/>
    </row>
    <row r="222" spans="75:128" ht="20.25" customHeight="1" x14ac:dyDescent="0.25">
      <c r="CF222" s="19"/>
      <c r="CG222" s="33"/>
      <c r="CH222" s="33"/>
      <c r="CI222" s="33"/>
      <c r="CJ222" s="33"/>
      <c r="CK222" s="334" t="s">
        <v>16</v>
      </c>
      <c r="CL222" s="334"/>
      <c r="CM222" s="34"/>
      <c r="CN222" s="35" t="s">
        <v>17</v>
      </c>
      <c r="CO222" s="335"/>
      <c r="CP222" s="335"/>
      <c r="CQ222" s="335"/>
      <c r="CR222" s="335"/>
      <c r="CS222" s="335"/>
      <c r="CT222" s="335"/>
      <c r="CU222" s="335"/>
      <c r="CV222" s="335"/>
      <c r="CW222" s="335"/>
      <c r="CX222" s="335"/>
      <c r="CY222" s="363"/>
      <c r="CZ222" s="363"/>
      <c r="DA222" s="36"/>
      <c r="DB222" s="36"/>
      <c r="DC222" s="36"/>
      <c r="DD222" s="36"/>
      <c r="DE222" s="36"/>
      <c r="DF222" s="33"/>
      <c r="DG222" s="334" t="s">
        <v>16</v>
      </c>
      <c r="DH222" s="334"/>
      <c r="DI222" s="34"/>
      <c r="DJ222" s="35" t="s">
        <v>17</v>
      </c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22"/>
    </row>
    <row r="223" spans="75:128" ht="20.25" customHeight="1" x14ac:dyDescent="0.25">
      <c r="CF223" s="19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9"/>
      <c r="DS223" s="39"/>
      <c r="DT223" s="39"/>
      <c r="DU223" s="39"/>
      <c r="DV223" s="39"/>
      <c r="DW223" s="39"/>
      <c r="DX223" s="22"/>
    </row>
    <row r="224" spans="75:128" ht="20.25" customHeight="1" x14ac:dyDescent="0.25">
      <c r="CF224" s="19"/>
      <c r="CG224" s="41" t="s">
        <v>21</v>
      </c>
      <c r="CH224" s="42"/>
      <c r="CI224" s="43" t="s">
        <v>10</v>
      </c>
      <c r="CJ224" s="44">
        <v>1</v>
      </c>
      <c r="CK224" s="44">
        <v>2</v>
      </c>
      <c r="CL224" s="44">
        <v>3</v>
      </c>
      <c r="CM224" s="44">
        <v>4</v>
      </c>
      <c r="CN224" s="44">
        <v>5</v>
      </c>
      <c r="CO224" s="44">
        <v>6</v>
      </c>
      <c r="CP224" s="44">
        <v>7</v>
      </c>
      <c r="CQ224" s="44">
        <v>8</v>
      </c>
      <c r="CR224" s="44">
        <v>9</v>
      </c>
      <c r="CS224" s="44">
        <v>10</v>
      </c>
      <c r="CT224" s="44">
        <v>11</v>
      </c>
      <c r="CU224" s="44">
        <v>12</v>
      </c>
      <c r="CV224" s="44">
        <v>13</v>
      </c>
      <c r="CW224" s="44">
        <v>14</v>
      </c>
      <c r="CX224" s="44">
        <v>15</v>
      </c>
      <c r="CY224" s="44">
        <v>16</v>
      </c>
      <c r="CZ224" s="44">
        <v>17</v>
      </c>
      <c r="DA224" s="44">
        <v>18</v>
      </c>
      <c r="DB224" s="44">
        <v>19</v>
      </c>
      <c r="DC224" s="44">
        <v>20</v>
      </c>
      <c r="DD224" s="44">
        <v>21</v>
      </c>
      <c r="DE224" s="44">
        <v>22</v>
      </c>
      <c r="DF224" s="44">
        <v>23</v>
      </c>
      <c r="DG224" s="44">
        <v>24</v>
      </c>
      <c r="DH224" s="44">
        <v>25</v>
      </c>
      <c r="DI224" s="44">
        <v>26</v>
      </c>
      <c r="DJ224" s="44">
        <v>27</v>
      </c>
      <c r="DK224" s="44">
        <v>28</v>
      </c>
      <c r="DL224" s="44">
        <v>29</v>
      </c>
      <c r="DM224" s="44">
        <v>30</v>
      </c>
      <c r="DN224" s="44">
        <v>31</v>
      </c>
      <c r="DO224" s="44">
        <v>32</v>
      </c>
      <c r="DP224" s="44">
        <v>33</v>
      </c>
      <c r="DQ224" s="44">
        <v>34</v>
      </c>
      <c r="DR224" s="45">
        <v>35</v>
      </c>
      <c r="DS224" s="45">
        <v>36</v>
      </c>
      <c r="DT224" s="45">
        <v>37</v>
      </c>
      <c r="DU224" s="45">
        <v>38</v>
      </c>
      <c r="DV224" s="45">
        <v>39</v>
      </c>
      <c r="DW224" s="45">
        <v>40</v>
      </c>
      <c r="DX224" s="22"/>
    </row>
    <row r="225" spans="84:128" ht="20.25" customHeight="1" x14ac:dyDescent="0.25">
      <c r="CF225" s="19"/>
      <c r="CG225" s="47"/>
      <c r="CH225" s="48"/>
      <c r="CI225" s="49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1"/>
      <c r="DS225" s="51"/>
      <c r="DT225" s="51"/>
      <c r="DU225" s="51"/>
      <c r="DV225" s="51"/>
      <c r="DW225" s="51"/>
      <c r="DX225" s="22"/>
    </row>
    <row r="226" spans="84:128" ht="20.25" customHeight="1" x14ac:dyDescent="0.25">
      <c r="CF226" s="19"/>
      <c r="CG226" s="52" t="s">
        <v>21</v>
      </c>
      <c r="CH226" s="53"/>
      <c r="CI226" s="54" t="s">
        <v>10</v>
      </c>
      <c r="CJ226" s="44">
        <v>1</v>
      </c>
      <c r="CK226" s="44">
        <v>2</v>
      </c>
      <c r="CL226" s="44">
        <v>3</v>
      </c>
      <c r="CM226" s="44">
        <v>4</v>
      </c>
      <c r="CN226" s="44">
        <v>5</v>
      </c>
      <c r="CO226" s="44">
        <v>6</v>
      </c>
      <c r="CP226" s="44">
        <v>7</v>
      </c>
      <c r="CQ226" s="44">
        <v>8</v>
      </c>
      <c r="CR226" s="44">
        <v>9</v>
      </c>
      <c r="CS226" s="44">
        <v>10</v>
      </c>
      <c r="CT226" s="44">
        <v>11</v>
      </c>
      <c r="CU226" s="44">
        <v>12</v>
      </c>
      <c r="CV226" s="44">
        <v>13</v>
      </c>
      <c r="CW226" s="44">
        <v>14</v>
      </c>
      <c r="CX226" s="44">
        <v>15</v>
      </c>
      <c r="CY226" s="44">
        <v>16</v>
      </c>
      <c r="CZ226" s="44">
        <v>17</v>
      </c>
      <c r="DA226" s="44">
        <v>18</v>
      </c>
      <c r="DB226" s="44">
        <v>19</v>
      </c>
      <c r="DC226" s="44">
        <v>20</v>
      </c>
      <c r="DD226" s="44">
        <v>21</v>
      </c>
      <c r="DE226" s="44">
        <v>22</v>
      </c>
      <c r="DF226" s="44">
        <v>23</v>
      </c>
      <c r="DG226" s="44">
        <v>24</v>
      </c>
      <c r="DH226" s="44">
        <v>25</v>
      </c>
      <c r="DI226" s="44">
        <v>26</v>
      </c>
      <c r="DJ226" s="44">
        <v>27</v>
      </c>
      <c r="DK226" s="44">
        <v>28</v>
      </c>
      <c r="DL226" s="44">
        <v>29</v>
      </c>
      <c r="DM226" s="44">
        <v>30</v>
      </c>
      <c r="DN226" s="44">
        <v>31</v>
      </c>
      <c r="DO226" s="44">
        <v>32</v>
      </c>
      <c r="DP226" s="44">
        <v>33</v>
      </c>
      <c r="DQ226" s="44">
        <v>34</v>
      </c>
      <c r="DR226" s="45">
        <v>35</v>
      </c>
      <c r="DS226" s="45">
        <v>36</v>
      </c>
      <c r="DT226" s="45">
        <v>37</v>
      </c>
      <c r="DU226" s="45">
        <v>38</v>
      </c>
      <c r="DV226" s="45">
        <v>39</v>
      </c>
      <c r="DW226" s="45">
        <v>40</v>
      </c>
      <c r="DX226" s="22"/>
    </row>
    <row r="227" spans="84:128" ht="20.25" customHeight="1" thickBot="1" x14ac:dyDescent="0.3">
      <c r="CF227" s="55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7"/>
    </row>
    <row r="228" spans="84:128" ht="20.25" customHeight="1" thickTop="1" x14ac:dyDescent="0.25">
      <c r="CF228" s="7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9"/>
    </row>
    <row r="229" spans="84:128" ht="20.25" customHeight="1" x14ac:dyDescent="0.25">
      <c r="CF229" s="19"/>
      <c r="CG229" s="325"/>
      <c r="CH229" s="325"/>
      <c r="CI229" s="325"/>
      <c r="CJ229" s="325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326"/>
      <c r="CV229" s="326"/>
      <c r="CW229" s="327" t="s">
        <v>11</v>
      </c>
      <c r="CX229" s="327"/>
      <c r="CY229" s="327"/>
      <c r="CZ229" s="327"/>
      <c r="DA229" s="315" t="s">
        <v>12</v>
      </c>
      <c r="DB229" s="316"/>
      <c r="DC229" s="316"/>
      <c r="DD229" s="317" t="s">
        <v>9</v>
      </c>
      <c r="DE229" s="317"/>
      <c r="DF229" s="318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1"/>
      <c r="DS229" s="319" t="s">
        <v>13</v>
      </c>
      <c r="DT229" s="319"/>
      <c r="DU229" s="319"/>
      <c r="DV229" s="320"/>
      <c r="DW229" s="320"/>
      <c r="DX229" s="22"/>
    </row>
    <row r="230" spans="84:128" ht="20.25" customHeight="1" x14ac:dyDescent="0.25">
      <c r="CF230" s="19"/>
      <c r="CG230" s="325"/>
      <c r="CH230" s="325"/>
      <c r="CI230" s="325"/>
      <c r="CJ230" s="325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326"/>
      <c r="CV230" s="326"/>
      <c r="CW230" s="327"/>
      <c r="CX230" s="327"/>
      <c r="CY230" s="327"/>
      <c r="CZ230" s="327"/>
      <c r="DA230" s="315"/>
      <c r="DB230" s="316"/>
      <c r="DC230" s="316"/>
      <c r="DD230" s="317"/>
      <c r="DE230" s="317"/>
      <c r="DF230" s="318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1"/>
      <c r="DS230" s="319"/>
      <c r="DT230" s="319"/>
      <c r="DU230" s="319"/>
      <c r="DV230" s="320"/>
      <c r="DW230" s="320"/>
      <c r="DX230" s="22"/>
    </row>
    <row r="231" spans="84:128" ht="20.25" customHeight="1" x14ac:dyDescent="0.25">
      <c r="CF231" s="19"/>
      <c r="CG231" s="33"/>
      <c r="CH231" s="33"/>
      <c r="CI231" s="33"/>
      <c r="CJ231" s="33"/>
      <c r="CK231" s="334" t="s">
        <v>16</v>
      </c>
      <c r="CL231" s="334"/>
      <c r="CM231" s="34"/>
      <c r="CN231" s="35" t="s">
        <v>17</v>
      </c>
      <c r="CO231" s="335"/>
      <c r="CP231" s="335"/>
      <c r="CQ231" s="335"/>
      <c r="CR231" s="335"/>
      <c r="CS231" s="335"/>
      <c r="CT231" s="335"/>
      <c r="CU231" s="335"/>
      <c r="CV231" s="335"/>
      <c r="CW231" s="335"/>
      <c r="CX231" s="335"/>
      <c r="CY231" s="363"/>
      <c r="CZ231" s="363"/>
      <c r="DA231" s="36"/>
      <c r="DB231" s="36"/>
      <c r="DC231" s="36"/>
      <c r="DD231" s="36"/>
      <c r="DE231" s="36"/>
      <c r="DF231" s="33"/>
      <c r="DG231" s="334" t="s">
        <v>16</v>
      </c>
      <c r="DH231" s="334"/>
      <c r="DI231" s="34"/>
      <c r="DJ231" s="35" t="s">
        <v>17</v>
      </c>
      <c r="DK231" s="335"/>
      <c r="DL231" s="335"/>
      <c r="DM231" s="335"/>
      <c r="DN231" s="335"/>
      <c r="DO231" s="335"/>
      <c r="DP231" s="335"/>
      <c r="DQ231" s="335"/>
      <c r="DR231" s="335"/>
      <c r="DS231" s="335"/>
      <c r="DT231" s="335"/>
      <c r="DU231" s="335"/>
      <c r="DV231" s="335"/>
      <c r="DW231" s="335"/>
      <c r="DX231" s="22"/>
    </row>
    <row r="232" spans="84:128" ht="20.25" customHeight="1" x14ac:dyDescent="0.25">
      <c r="CF232" s="19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9"/>
      <c r="DS232" s="39"/>
      <c r="DT232" s="39"/>
      <c r="DU232" s="39"/>
      <c r="DV232" s="39"/>
      <c r="DW232" s="39"/>
      <c r="DX232" s="22"/>
    </row>
    <row r="233" spans="84:128" ht="20.25" customHeight="1" x14ac:dyDescent="0.25">
      <c r="CF233" s="19"/>
      <c r="CG233" s="41" t="s">
        <v>21</v>
      </c>
      <c r="CH233" s="42"/>
      <c r="CI233" s="43" t="s">
        <v>10</v>
      </c>
      <c r="CJ233" s="44">
        <v>1</v>
      </c>
      <c r="CK233" s="44">
        <v>2</v>
      </c>
      <c r="CL233" s="44">
        <v>3</v>
      </c>
      <c r="CM233" s="44">
        <v>4</v>
      </c>
      <c r="CN233" s="44">
        <v>5</v>
      </c>
      <c r="CO233" s="44">
        <v>6</v>
      </c>
      <c r="CP233" s="44">
        <v>7</v>
      </c>
      <c r="CQ233" s="44">
        <v>8</v>
      </c>
      <c r="CR233" s="44">
        <v>9</v>
      </c>
      <c r="CS233" s="44">
        <v>10</v>
      </c>
      <c r="CT233" s="44">
        <v>11</v>
      </c>
      <c r="CU233" s="44">
        <v>12</v>
      </c>
      <c r="CV233" s="44">
        <v>13</v>
      </c>
      <c r="CW233" s="44">
        <v>14</v>
      </c>
      <c r="CX233" s="44">
        <v>15</v>
      </c>
      <c r="CY233" s="44">
        <v>16</v>
      </c>
      <c r="CZ233" s="44">
        <v>17</v>
      </c>
      <c r="DA233" s="44">
        <v>18</v>
      </c>
      <c r="DB233" s="44">
        <v>19</v>
      </c>
      <c r="DC233" s="44">
        <v>20</v>
      </c>
      <c r="DD233" s="44">
        <v>21</v>
      </c>
      <c r="DE233" s="44">
        <v>22</v>
      </c>
      <c r="DF233" s="44">
        <v>23</v>
      </c>
      <c r="DG233" s="44">
        <v>24</v>
      </c>
      <c r="DH233" s="44">
        <v>25</v>
      </c>
      <c r="DI233" s="44">
        <v>26</v>
      </c>
      <c r="DJ233" s="44">
        <v>27</v>
      </c>
      <c r="DK233" s="44">
        <v>28</v>
      </c>
      <c r="DL233" s="44">
        <v>29</v>
      </c>
      <c r="DM233" s="44">
        <v>30</v>
      </c>
      <c r="DN233" s="44">
        <v>31</v>
      </c>
      <c r="DO233" s="44">
        <v>32</v>
      </c>
      <c r="DP233" s="44">
        <v>33</v>
      </c>
      <c r="DQ233" s="44">
        <v>34</v>
      </c>
      <c r="DR233" s="45">
        <v>35</v>
      </c>
      <c r="DS233" s="45">
        <v>36</v>
      </c>
      <c r="DT233" s="45">
        <v>37</v>
      </c>
      <c r="DU233" s="45">
        <v>38</v>
      </c>
      <c r="DV233" s="45">
        <v>39</v>
      </c>
      <c r="DW233" s="45">
        <v>40</v>
      </c>
      <c r="DX233" s="22"/>
    </row>
    <row r="234" spans="84:128" ht="20.25" customHeight="1" x14ac:dyDescent="0.25">
      <c r="CF234" s="19"/>
      <c r="CG234" s="47"/>
      <c r="CH234" s="48"/>
      <c r="CI234" s="49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1"/>
      <c r="DS234" s="51"/>
      <c r="DT234" s="51"/>
      <c r="DU234" s="51"/>
      <c r="DV234" s="51"/>
      <c r="DW234" s="51"/>
      <c r="DX234" s="22"/>
    </row>
    <row r="235" spans="84:128" ht="20.25" customHeight="1" x14ac:dyDescent="0.25">
      <c r="CF235" s="19"/>
      <c r="CG235" s="52" t="s">
        <v>21</v>
      </c>
      <c r="CH235" s="53"/>
      <c r="CI235" s="54" t="s">
        <v>10</v>
      </c>
      <c r="CJ235" s="44">
        <v>1</v>
      </c>
      <c r="CK235" s="44">
        <v>2</v>
      </c>
      <c r="CL235" s="44">
        <v>3</v>
      </c>
      <c r="CM235" s="44">
        <v>4</v>
      </c>
      <c r="CN235" s="44">
        <v>5</v>
      </c>
      <c r="CO235" s="44">
        <v>6</v>
      </c>
      <c r="CP235" s="44">
        <v>7</v>
      </c>
      <c r="CQ235" s="44">
        <v>8</v>
      </c>
      <c r="CR235" s="44">
        <v>9</v>
      </c>
      <c r="CS235" s="44">
        <v>10</v>
      </c>
      <c r="CT235" s="44">
        <v>11</v>
      </c>
      <c r="CU235" s="44">
        <v>12</v>
      </c>
      <c r="CV235" s="44">
        <v>13</v>
      </c>
      <c r="CW235" s="44">
        <v>14</v>
      </c>
      <c r="CX235" s="44">
        <v>15</v>
      </c>
      <c r="CY235" s="44">
        <v>16</v>
      </c>
      <c r="CZ235" s="44">
        <v>17</v>
      </c>
      <c r="DA235" s="44">
        <v>18</v>
      </c>
      <c r="DB235" s="44">
        <v>19</v>
      </c>
      <c r="DC235" s="44">
        <v>20</v>
      </c>
      <c r="DD235" s="44">
        <v>21</v>
      </c>
      <c r="DE235" s="44">
        <v>22</v>
      </c>
      <c r="DF235" s="44">
        <v>23</v>
      </c>
      <c r="DG235" s="44">
        <v>24</v>
      </c>
      <c r="DH235" s="44">
        <v>25</v>
      </c>
      <c r="DI235" s="44">
        <v>26</v>
      </c>
      <c r="DJ235" s="44">
        <v>27</v>
      </c>
      <c r="DK235" s="44">
        <v>28</v>
      </c>
      <c r="DL235" s="44">
        <v>29</v>
      </c>
      <c r="DM235" s="44">
        <v>30</v>
      </c>
      <c r="DN235" s="44">
        <v>31</v>
      </c>
      <c r="DO235" s="44">
        <v>32</v>
      </c>
      <c r="DP235" s="44">
        <v>33</v>
      </c>
      <c r="DQ235" s="44">
        <v>34</v>
      </c>
      <c r="DR235" s="45">
        <v>35</v>
      </c>
      <c r="DS235" s="45">
        <v>36</v>
      </c>
      <c r="DT235" s="45">
        <v>37</v>
      </c>
      <c r="DU235" s="45">
        <v>38</v>
      </c>
      <c r="DV235" s="45">
        <v>39</v>
      </c>
      <c r="DW235" s="45">
        <v>40</v>
      </c>
      <c r="DX235" s="22"/>
    </row>
    <row r="236" spans="84:128" ht="20.25" customHeight="1" thickBot="1" x14ac:dyDescent="0.3">
      <c r="CF236" s="55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7"/>
    </row>
    <row r="237" spans="84:128" ht="20.25" customHeight="1" thickTop="1" x14ac:dyDescent="0.25">
      <c r="CF237" s="7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9"/>
    </row>
    <row r="238" spans="84:128" ht="20.25" customHeight="1" x14ac:dyDescent="0.25">
      <c r="CF238" s="19"/>
      <c r="CG238" s="325"/>
      <c r="CH238" s="325"/>
      <c r="CI238" s="325"/>
      <c r="CJ238" s="325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326"/>
      <c r="CV238" s="326"/>
      <c r="CW238" s="327" t="s">
        <v>11</v>
      </c>
      <c r="CX238" s="327"/>
      <c r="CY238" s="327"/>
      <c r="CZ238" s="327"/>
      <c r="DA238" s="315" t="s">
        <v>12</v>
      </c>
      <c r="DB238" s="316"/>
      <c r="DC238" s="316"/>
      <c r="DD238" s="317" t="s">
        <v>9</v>
      </c>
      <c r="DE238" s="317"/>
      <c r="DF238" s="318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1"/>
      <c r="DS238" s="319" t="s">
        <v>13</v>
      </c>
      <c r="DT238" s="319"/>
      <c r="DU238" s="319"/>
      <c r="DV238" s="320"/>
      <c r="DW238" s="320"/>
      <c r="DX238" s="22"/>
    </row>
    <row r="239" spans="84:128" ht="20.25" customHeight="1" x14ac:dyDescent="0.25">
      <c r="CF239" s="19"/>
      <c r="CG239" s="325"/>
      <c r="CH239" s="325"/>
      <c r="CI239" s="325"/>
      <c r="CJ239" s="325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326"/>
      <c r="CV239" s="326"/>
      <c r="CW239" s="327"/>
      <c r="CX239" s="327"/>
      <c r="CY239" s="327"/>
      <c r="CZ239" s="327"/>
      <c r="DA239" s="315"/>
      <c r="DB239" s="316"/>
      <c r="DC239" s="316"/>
      <c r="DD239" s="317"/>
      <c r="DE239" s="317"/>
      <c r="DF239" s="318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1"/>
      <c r="DS239" s="319"/>
      <c r="DT239" s="319"/>
      <c r="DU239" s="319"/>
      <c r="DV239" s="320"/>
      <c r="DW239" s="320"/>
      <c r="DX239" s="22"/>
    </row>
    <row r="240" spans="84:128" ht="20.25" customHeight="1" x14ac:dyDescent="0.25">
      <c r="CF240" s="19"/>
      <c r="CG240" s="33"/>
      <c r="CH240" s="33"/>
      <c r="CI240" s="33"/>
      <c r="CJ240" s="33"/>
      <c r="CK240" s="334" t="s">
        <v>16</v>
      </c>
      <c r="CL240" s="334"/>
      <c r="CM240" s="34"/>
      <c r="CN240" s="35" t="s">
        <v>17</v>
      </c>
      <c r="CO240" s="335"/>
      <c r="CP240" s="335"/>
      <c r="CQ240" s="335"/>
      <c r="CR240" s="335"/>
      <c r="CS240" s="335"/>
      <c r="CT240" s="335"/>
      <c r="CU240" s="335"/>
      <c r="CV240" s="335"/>
      <c r="CW240" s="335"/>
      <c r="CX240" s="335"/>
      <c r="CY240" s="363"/>
      <c r="CZ240" s="363"/>
      <c r="DA240" s="36"/>
      <c r="DB240" s="36"/>
      <c r="DC240" s="36"/>
      <c r="DD240" s="36"/>
      <c r="DE240" s="36"/>
      <c r="DF240" s="33"/>
      <c r="DG240" s="334" t="s">
        <v>16</v>
      </c>
      <c r="DH240" s="334"/>
      <c r="DI240" s="34"/>
      <c r="DJ240" s="35" t="s">
        <v>17</v>
      </c>
      <c r="DK240" s="335"/>
      <c r="DL240" s="335"/>
      <c r="DM240" s="335"/>
      <c r="DN240" s="335"/>
      <c r="DO240" s="335"/>
      <c r="DP240" s="335"/>
      <c r="DQ240" s="335"/>
      <c r="DR240" s="335"/>
      <c r="DS240" s="335"/>
      <c r="DT240" s="335"/>
      <c r="DU240" s="335"/>
      <c r="DV240" s="335"/>
      <c r="DW240" s="335"/>
      <c r="DX240" s="22"/>
    </row>
    <row r="241" spans="84:128" ht="20.25" customHeight="1" x14ac:dyDescent="0.25">
      <c r="CF241" s="19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9"/>
      <c r="DS241" s="39"/>
      <c r="DT241" s="39"/>
      <c r="DU241" s="39"/>
      <c r="DV241" s="39"/>
      <c r="DW241" s="39"/>
      <c r="DX241" s="22"/>
    </row>
    <row r="242" spans="84:128" ht="20.25" customHeight="1" x14ac:dyDescent="0.25">
      <c r="CF242" s="19"/>
      <c r="CG242" s="41" t="s">
        <v>21</v>
      </c>
      <c r="CH242" s="42"/>
      <c r="CI242" s="43" t="s">
        <v>10</v>
      </c>
      <c r="CJ242" s="44">
        <v>1</v>
      </c>
      <c r="CK242" s="44">
        <v>2</v>
      </c>
      <c r="CL242" s="44">
        <v>3</v>
      </c>
      <c r="CM242" s="44">
        <v>4</v>
      </c>
      <c r="CN242" s="44">
        <v>5</v>
      </c>
      <c r="CO242" s="44">
        <v>6</v>
      </c>
      <c r="CP242" s="44">
        <v>7</v>
      </c>
      <c r="CQ242" s="44">
        <v>8</v>
      </c>
      <c r="CR242" s="44">
        <v>9</v>
      </c>
      <c r="CS242" s="44">
        <v>10</v>
      </c>
      <c r="CT242" s="44">
        <v>11</v>
      </c>
      <c r="CU242" s="44">
        <v>12</v>
      </c>
      <c r="CV242" s="44">
        <v>13</v>
      </c>
      <c r="CW242" s="44">
        <v>14</v>
      </c>
      <c r="CX242" s="44">
        <v>15</v>
      </c>
      <c r="CY242" s="44">
        <v>16</v>
      </c>
      <c r="CZ242" s="44">
        <v>17</v>
      </c>
      <c r="DA242" s="44">
        <v>18</v>
      </c>
      <c r="DB242" s="44">
        <v>19</v>
      </c>
      <c r="DC242" s="44">
        <v>20</v>
      </c>
      <c r="DD242" s="44">
        <v>21</v>
      </c>
      <c r="DE242" s="44">
        <v>22</v>
      </c>
      <c r="DF242" s="44">
        <v>23</v>
      </c>
      <c r="DG242" s="44">
        <v>24</v>
      </c>
      <c r="DH242" s="44">
        <v>25</v>
      </c>
      <c r="DI242" s="44">
        <v>26</v>
      </c>
      <c r="DJ242" s="44">
        <v>27</v>
      </c>
      <c r="DK242" s="44">
        <v>28</v>
      </c>
      <c r="DL242" s="44">
        <v>29</v>
      </c>
      <c r="DM242" s="44">
        <v>30</v>
      </c>
      <c r="DN242" s="44">
        <v>31</v>
      </c>
      <c r="DO242" s="44">
        <v>32</v>
      </c>
      <c r="DP242" s="44">
        <v>33</v>
      </c>
      <c r="DQ242" s="44">
        <v>34</v>
      </c>
      <c r="DR242" s="45">
        <v>35</v>
      </c>
      <c r="DS242" s="45">
        <v>36</v>
      </c>
      <c r="DT242" s="45">
        <v>37</v>
      </c>
      <c r="DU242" s="45">
        <v>38</v>
      </c>
      <c r="DV242" s="45">
        <v>39</v>
      </c>
      <c r="DW242" s="45">
        <v>40</v>
      </c>
      <c r="DX242" s="22"/>
    </row>
    <row r="243" spans="84:128" ht="20.25" customHeight="1" x14ac:dyDescent="0.25">
      <c r="CF243" s="19"/>
      <c r="CG243" s="47"/>
      <c r="CH243" s="48"/>
      <c r="CI243" s="49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1"/>
      <c r="DS243" s="51"/>
      <c r="DT243" s="51"/>
      <c r="DU243" s="51"/>
      <c r="DV243" s="51"/>
      <c r="DW243" s="51"/>
      <c r="DX243" s="22"/>
    </row>
    <row r="244" spans="84:128" ht="20.25" customHeight="1" x14ac:dyDescent="0.25">
      <c r="CF244" s="19"/>
      <c r="CG244" s="52" t="s">
        <v>21</v>
      </c>
      <c r="CH244" s="53"/>
      <c r="CI244" s="54" t="s">
        <v>10</v>
      </c>
      <c r="CJ244" s="44">
        <v>1</v>
      </c>
      <c r="CK244" s="44">
        <v>2</v>
      </c>
      <c r="CL244" s="44">
        <v>3</v>
      </c>
      <c r="CM244" s="44">
        <v>4</v>
      </c>
      <c r="CN244" s="44">
        <v>5</v>
      </c>
      <c r="CO244" s="44">
        <v>6</v>
      </c>
      <c r="CP244" s="44">
        <v>7</v>
      </c>
      <c r="CQ244" s="44">
        <v>8</v>
      </c>
      <c r="CR244" s="44">
        <v>9</v>
      </c>
      <c r="CS244" s="44">
        <v>10</v>
      </c>
      <c r="CT244" s="44">
        <v>11</v>
      </c>
      <c r="CU244" s="44">
        <v>12</v>
      </c>
      <c r="CV244" s="44">
        <v>13</v>
      </c>
      <c r="CW244" s="44">
        <v>14</v>
      </c>
      <c r="CX244" s="44">
        <v>15</v>
      </c>
      <c r="CY244" s="44">
        <v>16</v>
      </c>
      <c r="CZ244" s="44">
        <v>17</v>
      </c>
      <c r="DA244" s="44">
        <v>18</v>
      </c>
      <c r="DB244" s="44">
        <v>19</v>
      </c>
      <c r="DC244" s="44">
        <v>20</v>
      </c>
      <c r="DD244" s="44">
        <v>21</v>
      </c>
      <c r="DE244" s="44">
        <v>22</v>
      </c>
      <c r="DF244" s="44">
        <v>23</v>
      </c>
      <c r="DG244" s="44">
        <v>24</v>
      </c>
      <c r="DH244" s="44">
        <v>25</v>
      </c>
      <c r="DI244" s="44">
        <v>26</v>
      </c>
      <c r="DJ244" s="44">
        <v>27</v>
      </c>
      <c r="DK244" s="44">
        <v>28</v>
      </c>
      <c r="DL244" s="44">
        <v>29</v>
      </c>
      <c r="DM244" s="44">
        <v>30</v>
      </c>
      <c r="DN244" s="44">
        <v>31</v>
      </c>
      <c r="DO244" s="44">
        <v>32</v>
      </c>
      <c r="DP244" s="44">
        <v>33</v>
      </c>
      <c r="DQ244" s="44">
        <v>34</v>
      </c>
      <c r="DR244" s="45">
        <v>35</v>
      </c>
      <c r="DS244" s="45">
        <v>36</v>
      </c>
      <c r="DT244" s="45">
        <v>37</v>
      </c>
      <c r="DU244" s="45">
        <v>38</v>
      </c>
      <c r="DV244" s="45">
        <v>39</v>
      </c>
      <c r="DW244" s="45">
        <v>40</v>
      </c>
      <c r="DX244" s="22"/>
    </row>
    <row r="245" spans="84:128" ht="20.25" customHeight="1" thickBot="1" x14ac:dyDescent="0.3">
      <c r="CF245" s="55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7"/>
    </row>
    <row r="246" spans="84:128" ht="20.25" customHeight="1" thickTop="1" x14ac:dyDescent="0.25">
      <c r="CF246" s="7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9"/>
    </row>
    <row r="247" spans="84:128" ht="20.25" customHeight="1" x14ac:dyDescent="0.25">
      <c r="CF247" s="19"/>
      <c r="CG247" s="325"/>
      <c r="CH247" s="325"/>
      <c r="CI247" s="325"/>
      <c r="CJ247" s="325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326"/>
      <c r="CV247" s="326"/>
      <c r="CW247" s="327" t="s">
        <v>11</v>
      </c>
      <c r="CX247" s="327"/>
      <c r="CY247" s="327"/>
      <c r="CZ247" s="327"/>
      <c r="DA247" s="315" t="s">
        <v>12</v>
      </c>
      <c r="DB247" s="316"/>
      <c r="DC247" s="316"/>
      <c r="DD247" s="317" t="s">
        <v>9</v>
      </c>
      <c r="DE247" s="317"/>
      <c r="DF247" s="318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1"/>
      <c r="DS247" s="319" t="s">
        <v>13</v>
      </c>
      <c r="DT247" s="319"/>
      <c r="DU247" s="319"/>
      <c r="DV247" s="320"/>
      <c r="DW247" s="320"/>
      <c r="DX247" s="22"/>
    </row>
    <row r="248" spans="84:128" ht="20.25" customHeight="1" x14ac:dyDescent="0.25">
      <c r="CF248" s="19"/>
      <c r="CG248" s="325"/>
      <c r="CH248" s="325"/>
      <c r="CI248" s="325"/>
      <c r="CJ248" s="325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326"/>
      <c r="CV248" s="326"/>
      <c r="CW248" s="327"/>
      <c r="CX248" s="327"/>
      <c r="CY248" s="327"/>
      <c r="CZ248" s="327"/>
      <c r="DA248" s="315"/>
      <c r="DB248" s="316"/>
      <c r="DC248" s="316"/>
      <c r="DD248" s="317"/>
      <c r="DE248" s="317"/>
      <c r="DF248" s="318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1"/>
      <c r="DS248" s="319"/>
      <c r="DT248" s="319"/>
      <c r="DU248" s="319"/>
      <c r="DV248" s="320"/>
      <c r="DW248" s="320"/>
      <c r="DX248" s="22"/>
    </row>
    <row r="249" spans="84:128" ht="20.25" customHeight="1" x14ac:dyDescent="0.25">
      <c r="CF249" s="19"/>
      <c r="CG249" s="33"/>
      <c r="CH249" s="33"/>
      <c r="CI249" s="33"/>
      <c r="CJ249" s="33"/>
      <c r="CK249" s="334" t="s">
        <v>16</v>
      </c>
      <c r="CL249" s="334"/>
      <c r="CM249" s="34"/>
      <c r="CN249" s="35" t="s">
        <v>17</v>
      </c>
      <c r="CO249" s="335"/>
      <c r="CP249" s="335"/>
      <c r="CQ249" s="335"/>
      <c r="CR249" s="335"/>
      <c r="CS249" s="335"/>
      <c r="CT249" s="335"/>
      <c r="CU249" s="335"/>
      <c r="CV249" s="335"/>
      <c r="CW249" s="335"/>
      <c r="CX249" s="335"/>
      <c r="CY249" s="363"/>
      <c r="CZ249" s="363"/>
      <c r="DA249" s="36"/>
      <c r="DB249" s="36"/>
      <c r="DC249" s="36"/>
      <c r="DD249" s="36"/>
      <c r="DE249" s="36"/>
      <c r="DF249" s="33"/>
      <c r="DG249" s="334" t="s">
        <v>16</v>
      </c>
      <c r="DH249" s="334"/>
      <c r="DI249" s="34"/>
      <c r="DJ249" s="35" t="s">
        <v>17</v>
      </c>
      <c r="DK249" s="335"/>
      <c r="DL249" s="335"/>
      <c r="DM249" s="335"/>
      <c r="DN249" s="335"/>
      <c r="DO249" s="335"/>
      <c r="DP249" s="335"/>
      <c r="DQ249" s="335"/>
      <c r="DR249" s="335"/>
      <c r="DS249" s="335"/>
      <c r="DT249" s="335"/>
      <c r="DU249" s="335"/>
      <c r="DV249" s="335"/>
      <c r="DW249" s="335"/>
      <c r="DX249" s="22"/>
    </row>
    <row r="250" spans="84:128" ht="20.25" customHeight="1" x14ac:dyDescent="0.25">
      <c r="CF250" s="19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9"/>
      <c r="DS250" s="39"/>
      <c r="DT250" s="39"/>
      <c r="DU250" s="39"/>
      <c r="DV250" s="39"/>
      <c r="DW250" s="39"/>
      <c r="DX250" s="22"/>
    </row>
    <row r="251" spans="84:128" ht="20.25" customHeight="1" x14ac:dyDescent="0.25">
      <c r="CF251" s="19"/>
      <c r="CG251" s="41" t="s">
        <v>21</v>
      </c>
      <c r="CH251" s="42"/>
      <c r="CI251" s="43" t="s">
        <v>10</v>
      </c>
      <c r="CJ251" s="44">
        <v>1</v>
      </c>
      <c r="CK251" s="44">
        <v>2</v>
      </c>
      <c r="CL251" s="44">
        <v>3</v>
      </c>
      <c r="CM251" s="44">
        <v>4</v>
      </c>
      <c r="CN251" s="44">
        <v>5</v>
      </c>
      <c r="CO251" s="44">
        <v>6</v>
      </c>
      <c r="CP251" s="44">
        <v>7</v>
      </c>
      <c r="CQ251" s="44">
        <v>8</v>
      </c>
      <c r="CR251" s="44">
        <v>9</v>
      </c>
      <c r="CS251" s="44">
        <v>10</v>
      </c>
      <c r="CT251" s="44">
        <v>11</v>
      </c>
      <c r="CU251" s="44">
        <v>12</v>
      </c>
      <c r="CV251" s="44">
        <v>13</v>
      </c>
      <c r="CW251" s="44">
        <v>14</v>
      </c>
      <c r="CX251" s="44">
        <v>15</v>
      </c>
      <c r="CY251" s="44">
        <v>16</v>
      </c>
      <c r="CZ251" s="44">
        <v>17</v>
      </c>
      <c r="DA251" s="44">
        <v>18</v>
      </c>
      <c r="DB251" s="44">
        <v>19</v>
      </c>
      <c r="DC251" s="44">
        <v>20</v>
      </c>
      <c r="DD251" s="44">
        <v>21</v>
      </c>
      <c r="DE251" s="44">
        <v>22</v>
      </c>
      <c r="DF251" s="44">
        <v>23</v>
      </c>
      <c r="DG251" s="44">
        <v>24</v>
      </c>
      <c r="DH251" s="44">
        <v>25</v>
      </c>
      <c r="DI251" s="44">
        <v>26</v>
      </c>
      <c r="DJ251" s="44">
        <v>27</v>
      </c>
      <c r="DK251" s="44">
        <v>28</v>
      </c>
      <c r="DL251" s="44">
        <v>29</v>
      </c>
      <c r="DM251" s="44">
        <v>30</v>
      </c>
      <c r="DN251" s="44">
        <v>31</v>
      </c>
      <c r="DO251" s="44">
        <v>32</v>
      </c>
      <c r="DP251" s="44">
        <v>33</v>
      </c>
      <c r="DQ251" s="44">
        <v>34</v>
      </c>
      <c r="DR251" s="45">
        <v>35</v>
      </c>
      <c r="DS251" s="45">
        <v>36</v>
      </c>
      <c r="DT251" s="45">
        <v>37</v>
      </c>
      <c r="DU251" s="45">
        <v>38</v>
      </c>
      <c r="DV251" s="45">
        <v>39</v>
      </c>
      <c r="DW251" s="45">
        <v>40</v>
      </c>
      <c r="DX251" s="22"/>
    </row>
    <row r="252" spans="84:128" ht="20.25" customHeight="1" x14ac:dyDescent="0.25">
      <c r="CF252" s="19"/>
      <c r="CG252" s="47"/>
      <c r="CH252" s="48"/>
      <c r="CI252" s="49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1"/>
      <c r="DS252" s="51"/>
      <c r="DT252" s="51"/>
      <c r="DU252" s="51"/>
      <c r="DV252" s="51"/>
      <c r="DW252" s="51"/>
      <c r="DX252" s="22"/>
    </row>
    <row r="253" spans="84:128" ht="20.25" customHeight="1" x14ac:dyDescent="0.25">
      <c r="CF253" s="19"/>
      <c r="CG253" s="52" t="s">
        <v>21</v>
      </c>
      <c r="CH253" s="53"/>
      <c r="CI253" s="54" t="s">
        <v>10</v>
      </c>
      <c r="CJ253" s="44">
        <v>1</v>
      </c>
      <c r="CK253" s="44">
        <v>2</v>
      </c>
      <c r="CL253" s="44">
        <v>3</v>
      </c>
      <c r="CM253" s="44">
        <v>4</v>
      </c>
      <c r="CN253" s="44">
        <v>5</v>
      </c>
      <c r="CO253" s="44">
        <v>6</v>
      </c>
      <c r="CP253" s="44">
        <v>7</v>
      </c>
      <c r="CQ253" s="44">
        <v>8</v>
      </c>
      <c r="CR253" s="44">
        <v>9</v>
      </c>
      <c r="CS253" s="44">
        <v>10</v>
      </c>
      <c r="CT253" s="44">
        <v>11</v>
      </c>
      <c r="CU253" s="44">
        <v>12</v>
      </c>
      <c r="CV253" s="44">
        <v>13</v>
      </c>
      <c r="CW253" s="44">
        <v>14</v>
      </c>
      <c r="CX253" s="44">
        <v>15</v>
      </c>
      <c r="CY253" s="44">
        <v>16</v>
      </c>
      <c r="CZ253" s="44">
        <v>17</v>
      </c>
      <c r="DA253" s="44">
        <v>18</v>
      </c>
      <c r="DB253" s="44">
        <v>19</v>
      </c>
      <c r="DC253" s="44">
        <v>20</v>
      </c>
      <c r="DD253" s="44">
        <v>21</v>
      </c>
      <c r="DE253" s="44">
        <v>22</v>
      </c>
      <c r="DF253" s="44">
        <v>23</v>
      </c>
      <c r="DG253" s="44">
        <v>24</v>
      </c>
      <c r="DH253" s="44">
        <v>25</v>
      </c>
      <c r="DI253" s="44">
        <v>26</v>
      </c>
      <c r="DJ253" s="44">
        <v>27</v>
      </c>
      <c r="DK253" s="44">
        <v>28</v>
      </c>
      <c r="DL253" s="44">
        <v>29</v>
      </c>
      <c r="DM253" s="44">
        <v>30</v>
      </c>
      <c r="DN253" s="44">
        <v>31</v>
      </c>
      <c r="DO253" s="44">
        <v>32</v>
      </c>
      <c r="DP253" s="44">
        <v>33</v>
      </c>
      <c r="DQ253" s="44">
        <v>34</v>
      </c>
      <c r="DR253" s="45">
        <v>35</v>
      </c>
      <c r="DS253" s="45">
        <v>36</v>
      </c>
      <c r="DT253" s="45">
        <v>37</v>
      </c>
      <c r="DU253" s="45">
        <v>38</v>
      </c>
      <c r="DV253" s="45">
        <v>39</v>
      </c>
      <c r="DW253" s="45">
        <v>40</v>
      </c>
      <c r="DX253" s="22"/>
    </row>
    <row r="254" spans="84:128" ht="20.25" customHeight="1" thickBot="1" x14ac:dyDescent="0.3">
      <c r="CF254" s="55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7"/>
    </row>
    <row r="255" spans="84:128" ht="20.25" customHeight="1" thickTop="1" x14ac:dyDescent="0.25">
      <c r="CF255" s="7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9"/>
    </row>
    <row r="256" spans="84:128" ht="20.25" customHeight="1" x14ac:dyDescent="0.25">
      <c r="CF256" s="19"/>
      <c r="CG256" s="325"/>
      <c r="CH256" s="325"/>
      <c r="CI256" s="325"/>
      <c r="CJ256" s="325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326"/>
      <c r="CV256" s="326"/>
      <c r="CW256" s="327" t="s">
        <v>11</v>
      </c>
      <c r="CX256" s="327"/>
      <c r="CY256" s="327"/>
      <c r="CZ256" s="327"/>
      <c r="DA256" s="315" t="s">
        <v>12</v>
      </c>
      <c r="DB256" s="316"/>
      <c r="DC256" s="316"/>
      <c r="DD256" s="317" t="s">
        <v>9</v>
      </c>
      <c r="DE256" s="317"/>
      <c r="DF256" s="318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1"/>
      <c r="DS256" s="319" t="s">
        <v>13</v>
      </c>
      <c r="DT256" s="319"/>
      <c r="DU256" s="319"/>
      <c r="DV256" s="320"/>
      <c r="DW256" s="320"/>
      <c r="DX256" s="22"/>
    </row>
    <row r="257" spans="84:128" ht="20.25" customHeight="1" x14ac:dyDescent="0.25">
      <c r="CF257" s="19"/>
      <c r="CG257" s="325"/>
      <c r="CH257" s="325"/>
      <c r="CI257" s="325"/>
      <c r="CJ257" s="325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326"/>
      <c r="CV257" s="326"/>
      <c r="CW257" s="327"/>
      <c r="CX257" s="327"/>
      <c r="CY257" s="327"/>
      <c r="CZ257" s="327"/>
      <c r="DA257" s="315"/>
      <c r="DB257" s="316"/>
      <c r="DC257" s="316"/>
      <c r="DD257" s="317"/>
      <c r="DE257" s="317"/>
      <c r="DF257" s="318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1"/>
      <c r="DS257" s="319"/>
      <c r="DT257" s="319"/>
      <c r="DU257" s="319"/>
      <c r="DV257" s="320"/>
      <c r="DW257" s="320"/>
      <c r="DX257" s="22"/>
    </row>
    <row r="258" spans="84:128" ht="20.25" customHeight="1" x14ac:dyDescent="0.25">
      <c r="CF258" s="19"/>
      <c r="CG258" s="33"/>
      <c r="CH258" s="33"/>
      <c r="CI258" s="33"/>
      <c r="CJ258" s="33"/>
      <c r="CK258" s="334" t="s">
        <v>16</v>
      </c>
      <c r="CL258" s="334"/>
      <c r="CM258" s="34"/>
      <c r="CN258" s="35" t="s">
        <v>17</v>
      </c>
      <c r="CO258" s="335"/>
      <c r="CP258" s="335"/>
      <c r="CQ258" s="335"/>
      <c r="CR258" s="335"/>
      <c r="CS258" s="335"/>
      <c r="CT258" s="335"/>
      <c r="CU258" s="335"/>
      <c r="CV258" s="335"/>
      <c r="CW258" s="335"/>
      <c r="CX258" s="335"/>
      <c r="CY258" s="363"/>
      <c r="CZ258" s="363"/>
      <c r="DA258" s="36"/>
      <c r="DB258" s="36"/>
      <c r="DC258" s="36"/>
      <c r="DD258" s="36"/>
      <c r="DE258" s="36"/>
      <c r="DF258" s="33"/>
      <c r="DG258" s="334" t="s">
        <v>16</v>
      </c>
      <c r="DH258" s="334"/>
      <c r="DI258" s="34"/>
      <c r="DJ258" s="35" t="s">
        <v>17</v>
      </c>
      <c r="DK258" s="335"/>
      <c r="DL258" s="335"/>
      <c r="DM258" s="335"/>
      <c r="DN258" s="335"/>
      <c r="DO258" s="335"/>
      <c r="DP258" s="335"/>
      <c r="DQ258" s="335"/>
      <c r="DR258" s="335"/>
      <c r="DS258" s="335"/>
      <c r="DT258" s="335"/>
      <c r="DU258" s="335"/>
      <c r="DV258" s="335"/>
      <c r="DW258" s="335"/>
      <c r="DX258" s="22"/>
    </row>
    <row r="259" spans="84:128" ht="20.25" customHeight="1" x14ac:dyDescent="0.25">
      <c r="CF259" s="19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9"/>
      <c r="DS259" s="39"/>
      <c r="DT259" s="39"/>
      <c r="DU259" s="39"/>
      <c r="DV259" s="39"/>
      <c r="DW259" s="39"/>
      <c r="DX259" s="22"/>
    </row>
    <row r="260" spans="84:128" ht="20.25" customHeight="1" x14ac:dyDescent="0.25">
      <c r="CF260" s="19"/>
      <c r="CG260" s="41" t="s">
        <v>21</v>
      </c>
      <c r="CH260" s="42"/>
      <c r="CI260" s="43" t="s">
        <v>10</v>
      </c>
      <c r="CJ260" s="44">
        <v>1</v>
      </c>
      <c r="CK260" s="44">
        <v>2</v>
      </c>
      <c r="CL260" s="44">
        <v>3</v>
      </c>
      <c r="CM260" s="44">
        <v>4</v>
      </c>
      <c r="CN260" s="44">
        <v>5</v>
      </c>
      <c r="CO260" s="44">
        <v>6</v>
      </c>
      <c r="CP260" s="44">
        <v>7</v>
      </c>
      <c r="CQ260" s="44">
        <v>8</v>
      </c>
      <c r="CR260" s="44">
        <v>9</v>
      </c>
      <c r="CS260" s="44">
        <v>10</v>
      </c>
      <c r="CT260" s="44">
        <v>11</v>
      </c>
      <c r="CU260" s="44">
        <v>12</v>
      </c>
      <c r="CV260" s="44">
        <v>13</v>
      </c>
      <c r="CW260" s="44">
        <v>14</v>
      </c>
      <c r="CX260" s="44">
        <v>15</v>
      </c>
      <c r="CY260" s="44">
        <v>16</v>
      </c>
      <c r="CZ260" s="44">
        <v>17</v>
      </c>
      <c r="DA260" s="44">
        <v>18</v>
      </c>
      <c r="DB260" s="44">
        <v>19</v>
      </c>
      <c r="DC260" s="44">
        <v>20</v>
      </c>
      <c r="DD260" s="44">
        <v>21</v>
      </c>
      <c r="DE260" s="44">
        <v>22</v>
      </c>
      <c r="DF260" s="44">
        <v>23</v>
      </c>
      <c r="DG260" s="44">
        <v>24</v>
      </c>
      <c r="DH260" s="44">
        <v>25</v>
      </c>
      <c r="DI260" s="44">
        <v>26</v>
      </c>
      <c r="DJ260" s="44">
        <v>27</v>
      </c>
      <c r="DK260" s="44">
        <v>28</v>
      </c>
      <c r="DL260" s="44">
        <v>29</v>
      </c>
      <c r="DM260" s="44">
        <v>30</v>
      </c>
      <c r="DN260" s="44">
        <v>31</v>
      </c>
      <c r="DO260" s="44">
        <v>32</v>
      </c>
      <c r="DP260" s="44">
        <v>33</v>
      </c>
      <c r="DQ260" s="44">
        <v>34</v>
      </c>
      <c r="DR260" s="45">
        <v>35</v>
      </c>
      <c r="DS260" s="45">
        <v>36</v>
      </c>
      <c r="DT260" s="45">
        <v>37</v>
      </c>
      <c r="DU260" s="45">
        <v>38</v>
      </c>
      <c r="DV260" s="45">
        <v>39</v>
      </c>
      <c r="DW260" s="45">
        <v>40</v>
      </c>
      <c r="DX260" s="22"/>
    </row>
    <row r="261" spans="84:128" ht="20.25" customHeight="1" x14ac:dyDescent="0.25">
      <c r="CF261" s="19"/>
      <c r="CG261" s="47"/>
      <c r="CH261" s="48"/>
      <c r="CI261" s="49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1"/>
      <c r="DS261" s="51"/>
      <c r="DT261" s="51"/>
      <c r="DU261" s="51"/>
      <c r="DV261" s="51"/>
      <c r="DW261" s="51"/>
      <c r="DX261" s="22"/>
    </row>
    <row r="262" spans="84:128" ht="20.25" customHeight="1" x14ac:dyDescent="0.25">
      <c r="CF262" s="19"/>
      <c r="CG262" s="52" t="s">
        <v>21</v>
      </c>
      <c r="CH262" s="53"/>
      <c r="CI262" s="54" t="s">
        <v>10</v>
      </c>
      <c r="CJ262" s="44">
        <v>1</v>
      </c>
      <c r="CK262" s="44">
        <v>2</v>
      </c>
      <c r="CL262" s="44">
        <v>3</v>
      </c>
      <c r="CM262" s="44">
        <v>4</v>
      </c>
      <c r="CN262" s="44">
        <v>5</v>
      </c>
      <c r="CO262" s="44">
        <v>6</v>
      </c>
      <c r="CP262" s="44">
        <v>7</v>
      </c>
      <c r="CQ262" s="44">
        <v>8</v>
      </c>
      <c r="CR262" s="44">
        <v>9</v>
      </c>
      <c r="CS262" s="44">
        <v>10</v>
      </c>
      <c r="CT262" s="44">
        <v>11</v>
      </c>
      <c r="CU262" s="44">
        <v>12</v>
      </c>
      <c r="CV262" s="44">
        <v>13</v>
      </c>
      <c r="CW262" s="44">
        <v>14</v>
      </c>
      <c r="CX262" s="44">
        <v>15</v>
      </c>
      <c r="CY262" s="44">
        <v>16</v>
      </c>
      <c r="CZ262" s="44">
        <v>17</v>
      </c>
      <c r="DA262" s="44">
        <v>18</v>
      </c>
      <c r="DB262" s="44">
        <v>19</v>
      </c>
      <c r="DC262" s="44">
        <v>20</v>
      </c>
      <c r="DD262" s="44">
        <v>21</v>
      </c>
      <c r="DE262" s="44">
        <v>22</v>
      </c>
      <c r="DF262" s="44">
        <v>23</v>
      </c>
      <c r="DG262" s="44">
        <v>24</v>
      </c>
      <c r="DH262" s="44">
        <v>25</v>
      </c>
      <c r="DI262" s="44">
        <v>26</v>
      </c>
      <c r="DJ262" s="44">
        <v>27</v>
      </c>
      <c r="DK262" s="44">
        <v>28</v>
      </c>
      <c r="DL262" s="44">
        <v>29</v>
      </c>
      <c r="DM262" s="44">
        <v>30</v>
      </c>
      <c r="DN262" s="44">
        <v>31</v>
      </c>
      <c r="DO262" s="44">
        <v>32</v>
      </c>
      <c r="DP262" s="44">
        <v>33</v>
      </c>
      <c r="DQ262" s="44">
        <v>34</v>
      </c>
      <c r="DR262" s="45">
        <v>35</v>
      </c>
      <c r="DS262" s="45">
        <v>36</v>
      </c>
      <c r="DT262" s="45">
        <v>37</v>
      </c>
      <c r="DU262" s="45">
        <v>38</v>
      </c>
      <c r="DV262" s="45">
        <v>39</v>
      </c>
      <c r="DW262" s="45">
        <v>40</v>
      </c>
      <c r="DX262" s="22"/>
    </row>
    <row r="263" spans="84:128" ht="20.25" customHeight="1" thickBot="1" x14ac:dyDescent="0.3">
      <c r="CF263" s="55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7"/>
    </row>
    <row r="264" spans="84:128" ht="20.25" customHeight="1" thickTop="1" x14ac:dyDescent="0.25">
      <c r="CF264" s="7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9"/>
    </row>
    <row r="265" spans="84:128" ht="20.25" customHeight="1" x14ac:dyDescent="0.25">
      <c r="CF265" s="19"/>
      <c r="CG265" s="325"/>
      <c r="CH265" s="325"/>
      <c r="CI265" s="325"/>
      <c r="CJ265" s="325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326"/>
      <c r="CV265" s="326"/>
      <c r="CW265" s="327" t="s">
        <v>11</v>
      </c>
      <c r="CX265" s="327"/>
      <c r="CY265" s="327"/>
      <c r="CZ265" s="327"/>
      <c r="DA265" s="315" t="s">
        <v>12</v>
      </c>
      <c r="DB265" s="316"/>
      <c r="DC265" s="316"/>
      <c r="DD265" s="317" t="s">
        <v>9</v>
      </c>
      <c r="DE265" s="317"/>
      <c r="DF265" s="318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1"/>
      <c r="DS265" s="319" t="s">
        <v>13</v>
      </c>
      <c r="DT265" s="319"/>
      <c r="DU265" s="319"/>
      <c r="DV265" s="320"/>
      <c r="DW265" s="320"/>
      <c r="DX265" s="22"/>
    </row>
    <row r="266" spans="84:128" ht="20.25" customHeight="1" x14ac:dyDescent="0.25">
      <c r="CF266" s="19"/>
      <c r="CG266" s="325"/>
      <c r="CH266" s="325"/>
      <c r="CI266" s="325"/>
      <c r="CJ266" s="325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326"/>
      <c r="CV266" s="326"/>
      <c r="CW266" s="327"/>
      <c r="CX266" s="327"/>
      <c r="CY266" s="327"/>
      <c r="CZ266" s="327"/>
      <c r="DA266" s="315"/>
      <c r="DB266" s="316"/>
      <c r="DC266" s="316"/>
      <c r="DD266" s="317"/>
      <c r="DE266" s="317"/>
      <c r="DF266" s="318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1"/>
      <c r="DS266" s="319"/>
      <c r="DT266" s="319"/>
      <c r="DU266" s="319"/>
      <c r="DV266" s="320"/>
      <c r="DW266" s="320"/>
      <c r="DX266" s="22"/>
    </row>
    <row r="267" spans="84:128" ht="20.25" customHeight="1" x14ac:dyDescent="0.25">
      <c r="CF267" s="19"/>
      <c r="CG267" s="33"/>
      <c r="CH267" s="33"/>
      <c r="CI267" s="33"/>
      <c r="CJ267" s="33"/>
      <c r="CK267" s="334" t="s">
        <v>16</v>
      </c>
      <c r="CL267" s="334"/>
      <c r="CM267" s="34"/>
      <c r="CN267" s="35" t="s">
        <v>17</v>
      </c>
      <c r="CO267" s="335"/>
      <c r="CP267" s="335"/>
      <c r="CQ267" s="335"/>
      <c r="CR267" s="335"/>
      <c r="CS267" s="335"/>
      <c r="CT267" s="335"/>
      <c r="CU267" s="335"/>
      <c r="CV267" s="335"/>
      <c r="CW267" s="335"/>
      <c r="CX267" s="335"/>
      <c r="CY267" s="363"/>
      <c r="CZ267" s="363"/>
      <c r="DA267" s="36"/>
      <c r="DB267" s="36"/>
      <c r="DC267" s="36"/>
      <c r="DD267" s="36"/>
      <c r="DE267" s="36"/>
      <c r="DF267" s="33"/>
      <c r="DG267" s="334" t="s">
        <v>16</v>
      </c>
      <c r="DH267" s="334"/>
      <c r="DI267" s="34"/>
      <c r="DJ267" s="35" t="s">
        <v>17</v>
      </c>
      <c r="DK267" s="335"/>
      <c r="DL267" s="335"/>
      <c r="DM267" s="335"/>
      <c r="DN267" s="335"/>
      <c r="DO267" s="335"/>
      <c r="DP267" s="335"/>
      <c r="DQ267" s="335"/>
      <c r="DR267" s="335"/>
      <c r="DS267" s="335"/>
      <c r="DT267" s="335"/>
      <c r="DU267" s="335"/>
      <c r="DV267" s="335"/>
      <c r="DW267" s="335"/>
      <c r="DX267" s="22"/>
    </row>
    <row r="268" spans="84:128" ht="20.25" customHeight="1" x14ac:dyDescent="0.25">
      <c r="CF268" s="19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9"/>
      <c r="DS268" s="39"/>
      <c r="DT268" s="39"/>
      <c r="DU268" s="39"/>
      <c r="DV268" s="39"/>
      <c r="DW268" s="39"/>
      <c r="DX268" s="22"/>
    </row>
    <row r="269" spans="84:128" ht="20.25" customHeight="1" x14ac:dyDescent="0.25">
      <c r="CF269" s="19"/>
      <c r="CG269" s="41" t="s">
        <v>21</v>
      </c>
      <c r="CH269" s="42"/>
      <c r="CI269" s="43" t="s">
        <v>10</v>
      </c>
      <c r="CJ269" s="44">
        <v>1</v>
      </c>
      <c r="CK269" s="44">
        <v>2</v>
      </c>
      <c r="CL269" s="44">
        <v>3</v>
      </c>
      <c r="CM269" s="44">
        <v>4</v>
      </c>
      <c r="CN269" s="44">
        <v>5</v>
      </c>
      <c r="CO269" s="44">
        <v>6</v>
      </c>
      <c r="CP269" s="44">
        <v>7</v>
      </c>
      <c r="CQ269" s="44">
        <v>8</v>
      </c>
      <c r="CR269" s="44">
        <v>9</v>
      </c>
      <c r="CS269" s="44">
        <v>10</v>
      </c>
      <c r="CT269" s="44">
        <v>11</v>
      </c>
      <c r="CU269" s="44">
        <v>12</v>
      </c>
      <c r="CV269" s="44">
        <v>13</v>
      </c>
      <c r="CW269" s="44">
        <v>14</v>
      </c>
      <c r="CX269" s="44">
        <v>15</v>
      </c>
      <c r="CY269" s="44">
        <v>16</v>
      </c>
      <c r="CZ269" s="44">
        <v>17</v>
      </c>
      <c r="DA269" s="44">
        <v>18</v>
      </c>
      <c r="DB269" s="44">
        <v>19</v>
      </c>
      <c r="DC269" s="44">
        <v>20</v>
      </c>
      <c r="DD269" s="44">
        <v>21</v>
      </c>
      <c r="DE269" s="44">
        <v>22</v>
      </c>
      <c r="DF269" s="44">
        <v>23</v>
      </c>
      <c r="DG269" s="44">
        <v>24</v>
      </c>
      <c r="DH269" s="44">
        <v>25</v>
      </c>
      <c r="DI269" s="44">
        <v>26</v>
      </c>
      <c r="DJ269" s="44">
        <v>27</v>
      </c>
      <c r="DK269" s="44">
        <v>28</v>
      </c>
      <c r="DL269" s="44">
        <v>29</v>
      </c>
      <c r="DM269" s="44">
        <v>30</v>
      </c>
      <c r="DN269" s="44">
        <v>31</v>
      </c>
      <c r="DO269" s="44">
        <v>32</v>
      </c>
      <c r="DP269" s="44">
        <v>33</v>
      </c>
      <c r="DQ269" s="44">
        <v>34</v>
      </c>
      <c r="DR269" s="45">
        <v>35</v>
      </c>
      <c r="DS269" s="45">
        <v>36</v>
      </c>
      <c r="DT269" s="45">
        <v>37</v>
      </c>
      <c r="DU269" s="45">
        <v>38</v>
      </c>
      <c r="DV269" s="45">
        <v>39</v>
      </c>
      <c r="DW269" s="45">
        <v>40</v>
      </c>
      <c r="DX269" s="22"/>
    </row>
    <row r="270" spans="84:128" ht="20.25" customHeight="1" x14ac:dyDescent="0.25">
      <c r="CF270" s="19"/>
      <c r="CG270" s="47"/>
      <c r="CH270" s="48"/>
      <c r="CI270" s="49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1"/>
      <c r="DS270" s="51"/>
      <c r="DT270" s="51"/>
      <c r="DU270" s="51"/>
      <c r="DV270" s="51"/>
      <c r="DW270" s="51"/>
      <c r="DX270" s="22"/>
    </row>
    <row r="271" spans="84:128" ht="20.25" customHeight="1" x14ac:dyDescent="0.25">
      <c r="CF271" s="19"/>
      <c r="CG271" s="52" t="s">
        <v>21</v>
      </c>
      <c r="CH271" s="53"/>
      <c r="CI271" s="54" t="s">
        <v>10</v>
      </c>
      <c r="CJ271" s="44">
        <v>1</v>
      </c>
      <c r="CK271" s="44">
        <v>2</v>
      </c>
      <c r="CL271" s="44">
        <v>3</v>
      </c>
      <c r="CM271" s="44">
        <v>4</v>
      </c>
      <c r="CN271" s="44">
        <v>5</v>
      </c>
      <c r="CO271" s="44">
        <v>6</v>
      </c>
      <c r="CP271" s="44">
        <v>7</v>
      </c>
      <c r="CQ271" s="44">
        <v>8</v>
      </c>
      <c r="CR271" s="44">
        <v>9</v>
      </c>
      <c r="CS271" s="44">
        <v>10</v>
      </c>
      <c r="CT271" s="44">
        <v>11</v>
      </c>
      <c r="CU271" s="44">
        <v>12</v>
      </c>
      <c r="CV271" s="44">
        <v>13</v>
      </c>
      <c r="CW271" s="44">
        <v>14</v>
      </c>
      <c r="CX271" s="44">
        <v>15</v>
      </c>
      <c r="CY271" s="44">
        <v>16</v>
      </c>
      <c r="CZ271" s="44">
        <v>17</v>
      </c>
      <c r="DA271" s="44">
        <v>18</v>
      </c>
      <c r="DB271" s="44">
        <v>19</v>
      </c>
      <c r="DC271" s="44">
        <v>20</v>
      </c>
      <c r="DD271" s="44">
        <v>21</v>
      </c>
      <c r="DE271" s="44">
        <v>22</v>
      </c>
      <c r="DF271" s="44">
        <v>23</v>
      </c>
      <c r="DG271" s="44">
        <v>24</v>
      </c>
      <c r="DH271" s="44">
        <v>25</v>
      </c>
      <c r="DI271" s="44">
        <v>26</v>
      </c>
      <c r="DJ271" s="44">
        <v>27</v>
      </c>
      <c r="DK271" s="44">
        <v>28</v>
      </c>
      <c r="DL271" s="44">
        <v>29</v>
      </c>
      <c r="DM271" s="44">
        <v>30</v>
      </c>
      <c r="DN271" s="44">
        <v>31</v>
      </c>
      <c r="DO271" s="44">
        <v>32</v>
      </c>
      <c r="DP271" s="44">
        <v>33</v>
      </c>
      <c r="DQ271" s="44">
        <v>34</v>
      </c>
      <c r="DR271" s="45">
        <v>35</v>
      </c>
      <c r="DS271" s="45">
        <v>36</v>
      </c>
      <c r="DT271" s="45">
        <v>37</v>
      </c>
      <c r="DU271" s="45">
        <v>38</v>
      </c>
      <c r="DV271" s="45">
        <v>39</v>
      </c>
      <c r="DW271" s="45">
        <v>40</v>
      </c>
      <c r="DX271" s="22"/>
    </row>
    <row r="272" spans="84:128" ht="20.25" customHeight="1" thickBot="1" x14ac:dyDescent="0.3">
      <c r="CF272" s="55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7"/>
    </row>
    <row r="273" ht="20.25" customHeight="1" thickTop="1" x14ac:dyDescent="0.25"/>
  </sheetData>
  <mergeCells count="886">
    <mergeCell ref="DF265:DF266"/>
    <mergeCell ref="DS265:DU266"/>
    <mergeCell ref="DV265:DW266"/>
    <mergeCell ref="CK267:CL267"/>
    <mergeCell ref="CO267:CX267"/>
    <mergeCell ref="CY267:CZ267"/>
    <mergeCell ref="DG267:DH267"/>
    <mergeCell ref="DK267:DW267"/>
    <mergeCell ref="CG265:CJ266"/>
    <mergeCell ref="CU265:CV266"/>
    <mergeCell ref="CW265:CZ266"/>
    <mergeCell ref="DA265:DA266"/>
    <mergeCell ref="DB265:DC266"/>
    <mergeCell ref="DD265:DE266"/>
    <mergeCell ref="DF256:DF257"/>
    <mergeCell ref="DS256:DU257"/>
    <mergeCell ref="DV256:DW257"/>
    <mergeCell ref="CK258:CL258"/>
    <mergeCell ref="CO258:CX258"/>
    <mergeCell ref="CY258:CZ258"/>
    <mergeCell ref="DG258:DH258"/>
    <mergeCell ref="DK258:DW258"/>
    <mergeCell ref="CG256:CJ257"/>
    <mergeCell ref="CU256:CV257"/>
    <mergeCell ref="CW256:CZ257"/>
    <mergeCell ref="DA256:DA257"/>
    <mergeCell ref="DB256:DC257"/>
    <mergeCell ref="DD256:DE257"/>
    <mergeCell ref="DF247:DF248"/>
    <mergeCell ref="DS247:DU248"/>
    <mergeCell ref="DV247:DW248"/>
    <mergeCell ref="CK249:CL249"/>
    <mergeCell ref="CO249:CX249"/>
    <mergeCell ref="CY249:CZ249"/>
    <mergeCell ref="DG249:DH249"/>
    <mergeCell ref="DK249:DW249"/>
    <mergeCell ref="CG247:CJ248"/>
    <mergeCell ref="CU247:CV248"/>
    <mergeCell ref="CW247:CZ248"/>
    <mergeCell ref="DA247:DA248"/>
    <mergeCell ref="DB247:DC248"/>
    <mergeCell ref="DD247:DE248"/>
    <mergeCell ref="DF238:DF239"/>
    <mergeCell ref="DS238:DU239"/>
    <mergeCell ref="DV238:DW239"/>
    <mergeCell ref="CK240:CL240"/>
    <mergeCell ref="CO240:CX240"/>
    <mergeCell ref="CY240:CZ240"/>
    <mergeCell ref="DG240:DH240"/>
    <mergeCell ref="DK240:DW240"/>
    <mergeCell ref="CG238:CJ239"/>
    <mergeCell ref="CU238:CV239"/>
    <mergeCell ref="CW238:CZ239"/>
    <mergeCell ref="DA238:DA239"/>
    <mergeCell ref="DB238:DC239"/>
    <mergeCell ref="DD238:DE239"/>
    <mergeCell ref="DF229:DF230"/>
    <mergeCell ref="DS229:DU230"/>
    <mergeCell ref="DV229:DW230"/>
    <mergeCell ref="CK231:CL231"/>
    <mergeCell ref="CO231:CX231"/>
    <mergeCell ref="CY231:CZ231"/>
    <mergeCell ref="DG231:DH231"/>
    <mergeCell ref="DK231:DW231"/>
    <mergeCell ref="CG229:CJ230"/>
    <mergeCell ref="CU229:CV230"/>
    <mergeCell ref="CW229:CZ230"/>
    <mergeCell ref="DA229:DA230"/>
    <mergeCell ref="DB229:DC230"/>
    <mergeCell ref="DD229:DE230"/>
    <mergeCell ref="DF220:DF221"/>
    <mergeCell ref="DS220:DU221"/>
    <mergeCell ref="DV220:DW221"/>
    <mergeCell ref="CK222:CL222"/>
    <mergeCell ref="CO222:CX222"/>
    <mergeCell ref="CY222:CZ222"/>
    <mergeCell ref="DG222:DH222"/>
    <mergeCell ref="DK222:DW222"/>
    <mergeCell ref="CG220:CJ221"/>
    <mergeCell ref="CU220:CV221"/>
    <mergeCell ref="CW220:CZ221"/>
    <mergeCell ref="DA220:DA221"/>
    <mergeCell ref="DB220:DC221"/>
    <mergeCell ref="DD220:DE221"/>
    <mergeCell ref="DF211:DF212"/>
    <mergeCell ref="DS211:DU212"/>
    <mergeCell ref="DV211:DW212"/>
    <mergeCell ref="CK213:CL213"/>
    <mergeCell ref="CO213:CX213"/>
    <mergeCell ref="CY213:CZ213"/>
    <mergeCell ref="DG213:DH213"/>
    <mergeCell ref="DK213:DW213"/>
    <mergeCell ref="CG211:CJ212"/>
    <mergeCell ref="CU211:CV212"/>
    <mergeCell ref="CW211:CZ212"/>
    <mergeCell ref="DA211:DA212"/>
    <mergeCell ref="DB211:DC212"/>
    <mergeCell ref="DD211:DE212"/>
    <mergeCell ref="DF202:DF203"/>
    <mergeCell ref="DS202:DU203"/>
    <mergeCell ref="DV202:DW203"/>
    <mergeCell ref="CK204:CL204"/>
    <mergeCell ref="CO204:CX204"/>
    <mergeCell ref="CY204:CZ204"/>
    <mergeCell ref="DG204:DH204"/>
    <mergeCell ref="DK204:DW204"/>
    <mergeCell ref="CG202:CJ203"/>
    <mergeCell ref="CU202:CV203"/>
    <mergeCell ref="CW202:CZ203"/>
    <mergeCell ref="DA202:DA203"/>
    <mergeCell ref="DB202:DC203"/>
    <mergeCell ref="DD202:DE203"/>
    <mergeCell ref="DF193:DF194"/>
    <mergeCell ref="DS193:DU194"/>
    <mergeCell ref="DV193:DW194"/>
    <mergeCell ref="CK195:CL195"/>
    <mergeCell ref="CO195:CX195"/>
    <mergeCell ref="CY195:CZ195"/>
    <mergeCell ref="DG195:DH195"/>
    <mergeCell ref="DK195:DW195"/>
    <mergeCell ref="CG193:CJ194"/>
    <mergeCell ref="CU193:CV194"/>
    <mergeCell ref="CW193:CZ194"/>
    <mergeCell ref="DA193:DA194"/>
    <mergeCell ref="DB193:DC194"/>
    <mergeCell ref="DD193:DE194"/>
    <mergeCell ref="DS184:DU185"/>
    <mergeCell ref="DV184:DW185"/>
    <mergeCell ref="CK186:CL186"/>
    <mergeCell ref="CO186:CX186"/>
    <mergeCell ref="CY186:CZ186"/>
    <mergeCell ref="DG186:DH186"/>
    <mergeCell ref="DK186:DW186"/>
    <mergeCell ref="CU184:CV185"/>
    <mergeCell ref="CW184:CZ185"/>
    <mergeCell ref="DA184:DA185"/>
    <mergeCell ref="DB184:DC185"/>
    <mergeCell ref="DD184:DE185"/>
    <mergeCell ref="DF184:DF185"/>
    <mergeCell ref="CG184:CJ185"/>
    <mergeCell ref="BS26:BS27"/>
    <mergeCell ref="BT26:BT27"/>
    <mergeCell ref="BU26:BU27"/>
    <mergeCell ref="AY28:AY29"/>
    <mergeCell ref="AZ28:AZ29"/>
    <mergeCell ref="BG28:BG29"/>
    <mergeCell ref="BH28:BH29"/>
    <mergeCell ref="BI28:BI29"/>
    <mergeCell ref="BK28:BK29"/>
    <mergeCell ref="BL28:BL29"/>
    <mergeCell ref="AZ26:AZ27"/>
    <mergeCell ref="BG26:BG27"/>
    <mergeCell ref="BH26:BH27"/>
    <mergeCell ref="BI26:BI27"/>
    <mergeCell ref="BK26:BK27"/>
    <mergeCell ref="BL26:BL27"/>
    <mergeCell ref="AY34:AY35"/>
    <mergeCell ref="BE34:BE35"/>
    <mergeCell ref="BG34:BG35"/>
    <mergeCell ref="BH34:BH35"/>
    <mergeCell ref="BI34:BI35"/>
    <mergeCell ref="AY26:AY27"/>
    <mergeCell ref="BS28:BS29"/>
    <mergeCell ref="DS174:DU175"/>
    <mergeCell ref="DV174:DW175"/>
    <mergeCell ref="CK176:CL176"/>
    <mergeCell ref="CO176:CX176"/>
    <mergeCell ref="CY176:CZ176"/>
    <mergeCell ref="DG176:DH176"/>
    <mergeCell ref="DK176:DW176"/>
    <mergeCell ref="CG174:CJ175"/>
    <mergeCell ref="CU174:CV175"/>
    <mergeCell ref="CW174:CZ175"/>
    <mergeCell ref="DA174:DA175"/>
    <mergeCell ref="DB174:DC175"/>
    <mergeCell ref="DD174:DE175"/>
    <mergeCell ref="DF174:DF175"/>
    <mergeCell ref="DS165:DU166"/>
    <mergeCell ref="DV165:DW166"/>
    <mergeCell ref="CK167:CL167"/>
    <mergeCell ref="CO167:CX167"/>
    <mergeCell ref="CY167:CZ167"/>
    <mergeCell ref="DG167:DH167"/>
    <mergeCell ref="DK167:DW167"/>
    <mergeCell ref="CG165:CJ166"/>
    <mergeCell ref="CU165:CV166"/>
    <mergeCell ref="CW165:CZ166"/>
    <mergeCell ref="DA165:DA166"/>
    <mergeCell ref="DB165:DC166"/>
    <mergeCell ref="DD165:DE166"/>
    <mergeCell ref="DF165:DF166"/>
    <mergeCell ref="DS156:DU157"/>
    <mergeCell ref="DV156:DW157"/>
    <mergeCell ref="CK158:CL158"/>
    <mergeCell ref="CO158:CX158"/>
    <mergeCell ref="CY158:CZ158"/>
    <mergeCell ref="DG158:DH158"/>
    <mergeCell ref="DK158:DW158"/>
    <mergeCell ref="CG156:CJ157"/>
    <mergeCell ref="CU156:CV157"/>
    <mergeCell ref="CW156:CZ157"/>
    <mergeCell ref="DA156:DA157"/>
    <mergeCell ref="DB156:DC157"/>
    <mergeCell ref="DD156:DE157"/>
    <mergeCell ref="DF156:DF157"/>
    <mergeCell ref="DS147:DU148"/>
    <mergeCell ref="DV147:DW148"/>
    <mergeCell ref="CK149:CL149"/>
    <mergeCell ref="CO149:CX149"/>
    <mergeCell ref="CY149:CZ149"/>
    <mergeCell ref="DG149:DH149"/>
    <mergeCell ref="DK149:DW149"/>
    <mergeCell ref="CG147:CJ148"/>
    <mergeCell ref="CU147:CV148"/>
    <mergeCell ref="CW147:CZ148"/>
    <mergeCell ref="DA147:DA148"/>
    <mergeCell ref="DB147:DC148"/>
    <mergeCell ref="DD147:DE148"/>
    <mergeCell ref="DF147:DF148"/>
    <mergeCell ref="DS138:DU139"/>
    <mergeCell ref="DV138:DW139"/>
    <mergeCell ref="CK140:CL140"/>
    <mergeCell ref="CO140:CX140"/>
    <mergeCell ref="CY140:CZ140"/>
    <mergeCell ref="DG140:DH140"/>
    <mergeCell ref="DK140:DW140"/>
    <mergeCell ref="CG138:CJ139"/>
    <mergeCell ref="CU138:CV139"/>
    <mergeCell ref="CW138:CZ139"/>
    <mergeCell ref="DA138:DA139"/>
    <mergeCell ref="DB138:DC139"/>
    <mergeCell ref="DD138:DE139"/>
    <mergeCell ref="DF138:DF139"/>
    <mergeCell ref="DS129:DU130"/>
    <mergeCell ref="DV129:DW130"/>
    <mergeCell ref="CK131:CL131"/>
    <mergeCell ref="CO131:CX131"/>
    <mergeCell ref="CY131:CZ131"/>
    <mergeCell ref="DG131:DH131"/>
    <mergeCell ref="DK131:DW131"/>
    <mergeCell ref="CG129:CJ130"/>
    <mergeCell ref="CU129:CV130"/>
    <mergeCell ref="CW129:CZ130"/>
    <mergeCell ref="DA129:DA130"/>
    <mergeCell ref="DB129:DC130"/>
    <mergeCell ref="DD129:DE130"/>
    <mergeCell ref="DF129:DF130"/>
    <mergeCell ref="DS120:DU121"/>
    <mergeCell ref="DV120:DW121"/>
    <mergeCell ref="CK122:CL122"/>
    <mergeCell ref="CO122:CX122"/>
    <mergeCell ref="CY122:CZ122"/>
    <mergeCell ref="DG122:DH122"/>
    <mergeCell ref="DK122:DW122"/>
    <mergeCell ref="CG120:CJ121"/>
    <mergeCell ref="CU120:CV121"/>
    <mergeCell ref="CW120:CZ121"/>
    <mergeCell ref="DA120:DA121"/>
    <mergeCell ref="DB120:DC121"/>
    <mergeCell ref="DD120:DE121"/>
    <mergeCell ref="DF120:DF121"/>
    <mergeCell ref="DS111:DU112"/>
    <mergeCell ref="DV111:DW112"/>
    <mergeCell ref="CK113:CL113"/>
    <mergeCell ref="CO113:CX113"/>
    <mergeCell ref="CY113:CZ113"/>
    <mergeCell ref="DG113:DH113"/>
    <mergeCell ref="DK113:DW113"/>
    <mergeCell ref="CG111:CJ112"/>
    <mergeCell ref="CU111:CV112"/>
    <mergeCell ref="CW111:CZ112"/>
    <mergeCell ref="DA111:DA112"/>
    <mergeCell ref="DB111:DC112"/>
    <mergeCell ref="DD111:DE112"/>
    <mergeCell ref="DF111:DF112"/>
    <mergeCell ref="DS102:DU103"/>
    <mergeCell ref="DV102:DW103"/>
    <mergeCell ref="CK104:CL104"/>
    <mergeCell ref="CO104:CX104"/>
    <mergeCell ref="CY104:CZ104"/>
    <mergeCell ref="DG104:DH104"/>
    <mergeCell ref="DK104:DW104"/>
    <mergeCell ref="CG102:CJ103"/>
    <mergeCell ref="CU102:CV103"/>
    <mergeCell ref="CW102:CZ103"/>
    <mergeCell ref="DA102:DA103"/>
    <mergeCell ref="DB102:DC103"/>
    <mergeCell ref="DD102:DE103"/>
    <mergeCell ref="DF102:DF103"/>
    <mergeCell ref="DS93:DU94"/>
    <mergeCell ref="DV93:DW94"/>
    <mergeCell ref="CK95:CL95"/>
    <mergeCell ref="CO95:CX95"/>
    <mergeCell ref="CY95:CZ95"/>
    <mergeCell ref="DG95:DH95"/>
    <mergeCell ref="DK95:DW95"/>
    <mergeCell ref="CG93:CJ94"/>
    <mergeCell ref="CU93:CV94"/>
    <mergeCell ref="CW93:CZ94"/>
    <mergeCell ref="DA93:DA94"/>
    <mergeCell ref="DB93:DC94"/>
    <mergeCell ref="DD93:DE94"/>
    <mergeCell ref="DF93:DF94"/>
    <mergeCell ref="DS83:DU84"/>
    <mergeCell ref="DV83:DW84"/>
    <mergeCell ref="CK85:CL85"/>
    <mergeCell ref="CO85:CX85"/>
    <mergeCell ref="CY85:CZ85"/>
    <mergeCell ref="DG85:DH85"/>
    <mergeCell ref="DK85:DW85"/>
    <mergeCell ref="CG83:CJ84"/>
    <mergeCell ref="CU83:CV84"/>
    <mergeCell ref="CW83:CZ84"/>
    <mergeCell ref="DA83:DA84"/>
    <mergeCell ref="DB83:DC84"/>
    <mergeCell ref="DD83:DE84"/>
    <mergeCell ref="DF83:DF84"/>
    <mergeCell ref="DS74:DU75"/>
    <mergeCell ref="DV74:DW75"/>
    <mergeCell ref="CK76:CL76"/>
    <mergeCell ref="CO76:CX76"/>
    <mergeCell ref="CY76:CZ76"/>
    <mergeCell ref="DG76:DH76"/>
    <mergeCell ref="DK76:DW76"/>
    <mergeCell ref="CG74:CJ75"/>
    <mergeCell ref="CU74:CV75"/>
    <mergeCell ref="CW74:CZ75"/>
    <mergeCell ref="DA74:DA75"/>
    <mergeCell ref="DB74:DC75"/>
    <mergeCell ref="DD74:DE75"/>
    <mergeCell ref="DF74:DF75"/>
    <mergeCell ref="DS65:DU66"/>
    <mergeCell ref="DV65:DW66"/>
    <mergeCell ref="CK67:CL67"/>
    <mergeCell ref="CO67:CX67"/>
    <mergeCell ref="CY67:CZ67"/>
    <mergeCell ref="DG67:DH67"/>
    <mergeCell ref="DK67:DW67"/>
    <mergeCell ref="CG65:CJ66"/>
    <mergeCell ref="CU65:CV66"/>
    <mergeCell ref="CW65:CZ66"/>
    <mergeCell ref="DA65:DA66"/>
    <mergeCell ref="DB65:DC66"/>
    <mergeCell ref="DD65:DE66"/>
    <mergeCell ref="DF65:DF66"/>
    <mergeCell ref="DS56:DU57"/>
    <mergeCell ref="DV56:DW57"/>
    <mergeCell ref="CK58:CL58"/>
    <mergeCell ref="CO58:CX58"/>
    <mergeCell ref="CY58:CZ58"/>
    <mergeCell ref="DG58:DH58"/>
    <mergeCell ref="DK58:DW58"/>
    <mergeCell ref="CG56:CJ57"/>
    <mergeCell ref="CU56:CV57"/>
    <mergeCell ref="CW56:CZ57"/>
    <mergeCell ref="DA56:DA57"/>
    <mergeCell ref="DB56:DC57"/>
    <mergeCell ref="DD56:DE57"/>
    <mergeCell ref="DF56:DF57"/>
    <mergeCell ref="DS47:DU48"/>
    <mergeCell ref="DV47:DW48"/>
    <mergeCell ref="CK49:CL49"/>
    <mergeCell ref="CO49:CX49"/>
    <mergeCell ref="CY49:CZ49"/>
    <mergeCell ref="DG49:DH49"/>
    <mergeCell ref="DK49:DW49"/>
    <mergeCell ref="CG47:CJ48"/>
    <mergeCell ref="CU47:CV48"/>
    <mergeCell ref="CW47:CZ48"/>
    <mergeCell ref="DA47:DA48"/>
    <mergeCell ref="DB47:DC48"/>
    <mergeCell ref="DD47:DE48"/>
    <mergeCell ref="DF47:DF48"/>
    <mergeCell ref="DS38:DU39"/>
    <mergeCell ref="DV38:DW39"/>
    <mergeCell ref="CK40:CL40"/>
    <mergeCell ref="CO40:CX40"/>
    <mergeCell ref="CY40:CZ40"/>
    <mergeCell ref="DG40:DH40"/>
    <mergeCell ref="DK40:DW40"/>
    <mergeCell ref="CG38:CJ39"/>
    <mergeCell ref="CU38:CV39"/>
    <mergeCell ref="CW38:CZ39"/>
    <mergeCell ref="DA38:DA39"/>
    <mergeCell ref="DB38:DC39"/>
    <mergeCell ref="DD38:DE39"/>
    <mergeCell ref="DF38:DF39"/>
    <mergeCell ref="DS29:DU30"/>
    <mergeCell ref="DV29:DW30"/>
    <mergeCell ref="CK31:CL31"/>
    <mergeCell ref="CO31:CX31"/>
    <mergeCell ref="CY31:CZ31"/>
    <mergeCell ref="DG31:DH31"/>
    <mergeCell ref="DK31:DW31"/>
    <mergeCell ref="CG29:CJ30"/>
    <mergeCell ref="CU29:CV30"/>
    <mergeCell ref="CW29:CZ30"/>
    <mergeCell ref="DA29:DA30"/>
    <mergeCell ref="DB29:DC30"/>
    <mergeCell ref="DD29:DE30"/>
    <mergeCell ref="BT28:BT29"/>
    <mergeCell ref="BU28:BU29"/>
    <mergeCell ref="DD20:DE21"/>
    <mergeCell ref="DF20:DF21"/>
    <mergeCell ref="DS20:DU21"/>
    <mergeCell ref="DV20:DW21"/>
    <mergeCell ref="BK32:BK33"/>
    <mergeCell ref="BQ32:BQ33"/>
    <mergeCell ref="BS32:BS33"/>
    <mergeCell ref="BT32:BT33"/>
    <mergeCell ref="BU32:BU33"/>
    <mergeCell ref="CK22:CL22"/>
    <mergeCell ref="CO22:CX22"/>
    <mergeCell ref="CY22:CZ22"/>
    <mergeCell ref="DG22:DH22"/>
    <mergeCell ref="DK22:DW22"/>
    <mergeCell ref="BK22:BK23"/>
    <mergeCell ref="BL22:BL23"/>
    <mergeCell ref="BK24:BK25"/>
    <mergeCell ref="BS22:BS23"/>
    <mergeCell ref="BT22:BT23"/>
    <mergeCell ref="BU22:BU23"/>
    <mergeCell ref="BU20:BU21"/>
    <mergeCell ref="DF29:DF30"/>
    <mergeCell ref="AY24:AY25"/>
    <mergeCell ref="AZ24:AZ25"/>
    <mergeCell ref="BG24:BG25"/>
    <mergeCell ref="BH24:BH25"/>
    <mergeCell ref="BI24:BI25"/>
    <mergeCell ref="AY22:AY23"/>
    <mergeCell ref="AZ22:AZ23"/>
    <mergeCell ref="AS19:AS20"/>
    <mergeCell ref="AT19:AT20"/>
    <mergeCell ref="AU19:AU20"/>
    <mergeCell ref="AV19:AV20"/>
    <mergeCell ref="BG22:BG23"/>
    <mergeCell ref="BH22:BH23"/>
    <mergeCell ref="BI22:BI23"/>
    <mergeCell ref="CG20:CJ21"/>
    <mergeCell ref="CU20:CV21"/>
    <mergeCell ref="CW20:CZ21"/>
    <mergeCell ref="DA20:DA21"/>
    <mergeCell ref="DB20:DC21"/>
    <mergeCell ref="BL24:BL25"/>
    <mergeCell ref="BS24:BS25"/>
    <mergeCell ref="BT24:BT25"/>
    <mergeCell ref="BU24:BU25"/>
    <mergeCell ref="W18:W19"/>
    <mergeCell ref="X18:X19"/>
    <mergeCell ref="Y18:Y19"/>
    <mergeCell ref="AJ20:AJ21"/>
    <mergeCell ref="AK20:AK21"/>
    <mergeCell ref="AL20:AL21"/>
    <mergeCell ref="AM20:AM21"/>
    <mergeCell ref="Z20:Z21"/>
    <mergeCell ref="AA20:AA21"/>
    <mergeCell ref="AB20:AB21"/>
    <mergeCell ref="AC20:AC21"/>
    <mergeCell ref="AD20:AD21"/>
    <mergeCell ref="AE20:AE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AW19:AW20"/>
    <mergeCell ref="AD16:AD17"/>
    <mergeCell ref="AE16:AE17"/>
    <mergeCell ref="AF16:AF17"/>
    <mergeCell ref="AG16:AG17"/>
    <mergeCell ref="AH16:AH17"/>
    <mergeCell ref="AI16:AI17"/>
    <mergeCell ref="AU15:AU16"/>
    <mergeCell ref="AH18:AH19"/>
    <mergeCell ref="AI18:AI19"/>
    <mergeCell ref="AF20:AH21"/>
    <mergeCell ref="AI20:AI21"/>
    <mergeCell ref="AN20:AN21"/>
    <mergeCell ref="Z18:Z19"/>
    <mergeCell ref="AA18:AA19"/>
    <mergeCell ref="AB18:AB19"/>
    <mergeCell ref="AC18:AE19"/>
    <mergeCell ref="AF18:AF19"/>
    <mergeCell ref="AG18:AG19"/>
    <mergeCell ref="AJ16:AJ17"/>
    <mergeCell ref="AK16:AK17"/>
    <mergeCell ref="AN18:AN19"/>
    <mergeCell ref="G20:G21"/>
    <mergeCell ref="H20:H21"/>
    <mergeCell ref="I20:J21"/>
    <mergeCell ref="K20:K21"/>
    <mergeCell ref="L20:L21"/>
    <mergeCell ref="M20:M21"/>
    <mergeCell ref="T18:T19"/>
    <mergeCell ref="U18:U19"/>
    <mergeCell ref="V18:V19"/>
    <mergeCell ref="N18:N19"/>
    <mergeCell ref="O18:O19"/>
    <mergeCell ref="P18:P19"/>
    <mergeCell ref="Q18:Q19"/>
    <mergeCell ref="R18:R19"/>
    <mergeCell ref="S18:S19"/>
    <mergeCell ref="G18:G19"/>
    <mergeCell ref="H18:H19"/>
    <mergeCell ref="I18:J19"/>
    <mergeCell ref="K18:K19"/>
    <mergeCell ref="L18:L19"/>
    <mergeCell ref="M18:M19"/>
    <mergeCell ref="T20:T21"/>
    <mergeCell ref="U20:U21"/>
    <mergeCell ref="V20:V21"/>
    <mergeCell ref="BS14:BS15"/>
    <mergeCell ref="BT14:BT15"/>
    <mergeCell ref="BU14:BU15"/>
    <mergeCell ref="AP17:AP18"/>
    <mergeCell ref="AQ17:AQ18"/>
    <mergeCell ref="AR17:AR18"/>
    <mergeCell ref="AS17:AS18"/>
    <mergeCell ref="AT17:AT18"/>
    <mergeCell ref="AU17:AU18"/>
    <mergeCell ref="AV17:AV18"/>
    <mergeCell ref="AZ14:AZ15"/>
    <mergeCell ref="BG14:BG15"/>
    <mergeCell ref="BH14:BH15"/>
    <mergeCell ref="BI14:BI15"/>
    <mergeCell ref="BK14:BK15"/>
    <mergeCell ref="BL14:BL15"/>
    <mergeCell ref="AW17:AW18"/>
    <mergeCell ref="AY16:AY17"/>
    <mergeCell ref="AV15:AV16"/>
    <mergeCell ref="AW15:AW16"/>
    <mergeCell ref="AQ15:AQ16"/>
    <mergeCell ref="AR15:AR16"/>
    <mergeCell ref="AS15:AS16"/>
    <mergeCell ref="AT15:AT16"/>
    <mergeCell ref="AJ18:AJ19"/>
    <mergeCell ref="AK18:AK19"/>
    <mergeCell ref="AL18:AL19"/>
    <mergeCell ref="AM18:AM19"/>
    <mergeCell ref="AP19:AP20"/>
    <mergeCell ref="AQ19:AQ20"/>
    <mergeCell ref="AR19:AR20"/>
    <mergeCell ref="AP15:AP16"/>
    <mergeCell ref="AC14:AC15"/>
    <mergeCell ref="AD14:AD15"/>
    <mergeCell ref="AE14:AE15"/>
    <mergeCell ref="AF14:AF15"/>
    <mergeCell ref="AG14:AG15"/>
    <mergeCell ref="AH14:AH15"/>
    <mergeCell ref="AC16:AC17"/>
    <mergeCell ref="AL16:AL17"/>
    <mergeCell ref="AM16:AM17"/>
    <mergeCell ref="AN16:AN17"/>
    <mergeCell ref="AI14:AI15"/>
    <mergeCell ref="AJ14:AJ15"/>
    <mergeCell ref="AK14:AK15"/>
    <mergeCell ref="AL14:AL15"/>
    <mergeCell ref="AM14:AM15"/>
    <mergeCell ref="AN14:AN15"/>
    <mergeCell ref="U14:U15"/>
    <mergeCell ref="V14:V15"/>
    <mergeCell ref="W14:Y15"/>
    <mergeCell ref="Z14:Z15"/>
    <mergeCell ref="AA14:AA15"/>
    <mergeCell ref="AB14:AB15"/>
    <mergeCell ref="V16:V17"/>
    <mergeCell ref="W16:W17"/>
    <mergeCell ref="X16:X17"/>
    <mergeCell ref="Y16:Y17"/>
    <mergeCell ref="Z16:AB17"/>
    <mergeCell ref="U16:U17"/>
    <mergeCell ref="G16:G17"/>
    <mergeCell ref="H16:H17"/>
    <mergeCell ref="I16:J17"/>
    <mergeCell ref="K16:K17"/>
    <mergeCell ref="L16:L17"/>
    <mergeCell ref="M16:M17"/>
    <mergeCell ref="N16:N17"/>
    <mergeCell ref="O16:O17"/>
    <mergeCell ref="O14:O15"/>
    <mergeCell ref="Q14:Q15"/>
    <mergeCell ref="P16:P17"/>
    <mergeCell ref="Q16:Q17"/>
    <mergeCell ref="R16:R17"/>
    <mergeCell ref="S16:S17"/>
    <mergeCell ref="T16:T17"/>
    <mergeCell ref="R14:R15"/>
    <mergeCell ref="S14:S15"/>
    <mergeCell ref="T14:T15"/>
    <mergeCell ref="DG13:DH13"/>
    <mergeCell ref="DK13:DW13"/>
    <mergeCell ref="G14:G15"/>
    <mergeCell ref="H14:H15"/>
    <mergeCell ref="I14:J15"/>
    <mergeCell ref="K14:K15"/>
    <mergeCell ref="L14:L15"/>
    <mergeCell ref="M14:M15"/>
    <mergeCell ref="N14:N15"/>
    <mergeCell ref="AT13:AT14"/>
    <mergeCell ref="AU13:AU14"/>
    <mergeCell ref="AV13:AV14"/>
    <mergeCell ref="AW13:AW14"/>
    <mergeCell ref="CK13:CL13"/>
    <mergeCell ref="CO13:CX13"/>
    <mergeCell ref="AY12:AY13"/>
    <mergeCell ref="AZ12:AZ13"/>
    <mergeCell ref="BG12:BG13"/>
    <mergeCell ref="BH12:BH13"/>
    <mergeCell ref="AJ12:AJ13"/>
    <mergeCell ref="AK12:AK13"/>
    <mergeCell ref="AL12:AL13"/>
    <mergeCell ref="AM12:AM13"/>
    <mergeCell ref="P14:P15"/>
    <mergeCell ref="AF12:AF13"/>
    <mergeCell ref="AG12:AG13"/>
    <mergeCell ref="AH12:AH13"/>
    <mergeCell ref="AI12:AI13"/>
    <mergeCell ref="AQ11:AQ12"/>
    <mergeCell ref="AR11:AR12"/>
    <mergeCell ref="AS11:AS12"/>
    <mergeCell ref="AT11:AT12"/>
    <mergeCell ref="CY13:CZ13"/>
    <mergeCell ref="X12:X13"/>
    <mergeCell ref="Y12:Y13"/>
    <mergeCell ref="Z12:Z13"/>
    <mergeCell ref="AA12:AA13"/>
    <mergeCell ref="AB12:AB13"/>
    <mergeCell ref="AC12:AC13"/>
    <mergeCell ref="P12:P13"/>
    <mergeCell ref="Q12:Q13"/>
    <mergeCell ref="R12:R13"/>
    <mergeCell ref="S12:S13"/>
    <mergeCell ref="T12:V13"/>
    <mergeCell ref="W12:W13"/>
    <mergeCell ref="DS11:DU12"/>
    <mergeCell ref="DV11:DW12"/>
    <mergeCell ref="G12:G13"/>
    <mergeCell ref="H12:H13"/>
    <mergeCell ref="I12:J13"/>
    <mergeCell ref="K12:K13"/>
    <mergeCell ref="L12:L13"/>
    <mergeCell ref="M12:M13"/>
    <mergeCell ref="N12:N13"/>
    <mergeCell ref="O12:O13"/>
    <mergeCell ref="CU11:CV12"/>
    <mergeCell ref="CW11:CZ12"/>
    <mergeCell ref="DA11:DA12"/>
    <mergeCell ref="DB11:DC12"/>
    <mergeCell ref="DD11:DE12"/>
    <mergeCell ref="DF11:DF12"/>
    <mergeCell ref="AU11:AU12"/>
    <mergeCell ref="AV11:AV12"/>
    <mergeCell ref="CG11:CJ12"/>
    <mergeCell ref="AZ10:AZ11"/>
    <mergeCell ref="BK10:BK11"/>
    <mergeCell ref="BL10:BL11"/>
    <mergeCell ref="AN10:AN11"/>
    <mergeCell ref="AP11:AP12"/>
    <mergeCell ref="Z10:Z11"/>
    <mergeCell ref="AA10:AA11"/>
    <mergeCell ref="BI12:BI13"/>
    <mergeCell ref="BK12:BK13"/>
    <mergeCell ref="BL12:BL13"/>
    <mergeCell ref="BS12:BS13"/>
    <mergeCell ref="BT12:BT13"/>
    <mergeCell ref="BU12:BU13"/>
    <mergeCell ref="AH10:AH11"/>
    <mergeCell ref="AI10:AI11"/>
    <mergeCell ref="AJ10:AJ11"/>
    <mergeCell ref="AK10:AK11"/>
    <mergeCell ref="AL10:AL11"/>
    <mergeCell ref="AM10:AM11"/>
    <mergeCell ref="AN12:AN13"/>
    <mergeCell ref="AY10:AY11"/>
    <mergeCell ref="AP13:AP14"/>
    <mergeCell ref="AQ13:AQ14"/>
    <mergeCell ref="AR13:AR14"/>
    <mergeCell ref="AS13:AS14"/>
    <mergeCell ref="AW11:AW12"/>
    <mergeCell ref="AY14:AY15"/>
    <mergeCell ref="AD12:AD13"/>
    <mergeCell ref="AE12:AE13"/>
    <mergeCell ref="N10:N11"/>
    <mergeCell ref="O10:O11"/>
    <mergeCell ref="P10:P11"/>
    <mergeCell ref="Q10:S11"/>
    <mergeCell ref="T10:T11"/>
    <mergeCell ref="U10:U11"/>
    <mergeCell ref="AF8:AF9"/>
    <mergeCell ref="AG8:AG9"/>
    <mergeCell ref="G10:G11"/>
    <mergeCell ref="H10:H11"/>
    <mergeCell ref="I10:J11"/>
    <mergeCell ref="K10:K11"/>
    <mergeCell ref="L10:L11"/>
    <mergeCell ref="M10:M11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BS8:BS9"/>
    <mergeCell ref="AP9:AP10"/>
    <mergeCell ref="AQ9:AQ10"/>
    <mergeCell ref="AR9:AR10"/>
    <mergeCell ref="AS9:AS10"/>
    <mergeCell ref="AT9:AT10"/>
    <mergeCell ref="AU9:AU10"/>
    <mergeCell ref="AV9:AV10"/>
    <mergeCell ref="AZ8:AZ9"/>
    <mergeCell ref="BG8:BG9"/>
    <mergeCell ref="BH8:BH9"/>
    <mergeCell ref="BI8:BI9"/>
    <mergeCell ref="BK8:BK9"/>
    <mergeCell ref="BL8:BL9"/>
    <mergeCell ref="AQ7:AQ8"/>
    <mergeCell ref="AR7:AR8"/>
    <mergeCell ref="BK7:BU7"/>
    <mergeCell ref="BT8:BT9"/>
    <mergeCell ref="BU8:BU9"/>
    <mergeCell ref="AH8:AH9"/>
    <mergeCell ref="AI8:AI9"/>
    <mergeCell ref="G8:G9"/>
    <mergeCell ref="H8:H9"/>
    <mergeCell ref="I8:J9"/>
    <mergeCell ref="K8:K9"/>
    <mergeCell ref="L8:L9"/>
    <mergeCell ref="M8:M9"/>
    <mergeCell ref="AP7:AP8"/>
    <mergeCell ref="AJ6:AJ7"/>
    <mergeCell ref="AK6:AK7"/>
    <mergeCell ref="V8:V9"/>
    <mergeCell ref="W8:W9"/>
    <mergeCell ref="X8:X9"/>
    <mergeCell ref="Y8:Y9"/>
    <mergeCell ref="Z8:Z9"/>
    <mergeCell ref="AA8:AA9"/>
    <mergeCell ref="N8:P9"/>
    <mergeCell ref="Q8:Q9"/>
    <mergeCell ref="R8:R9"/>
    <mergeCell ref="S8:S9"/>
    <mergeCell ref="T8:T9"/>
    <mergeCell ref="U8:U9"/>
    <mergeCell ref="AJ8:AJ9"/>
    <mergeCell ref="AL6:AL7"/>
    <mergeCell ref="AM6:AM7"/>
    <mergeCell ref="AN6:AN7"/>
    <mergeCell ref="AW7:AW8"/>
    <mergeCell ref="AN8:AN9"/>
    <mergeCell ref="AY8:AY9"/>
    <mergeCell ref="AW9:AW10"/>
    <mergeCell ref="AB6:AB7"/>
    <mergeCell ref="AC6:AC7"/>
    <mergeCell ref="AD6:AD7"/>
    <mergeCell ref="AE6:AE7"/>
    <mergeCell ref="AF6:AF7"/>
    <mergeCell ref="AG6:AG7"/>
    <mergeCell ref="AS7:AS8"/>
    <mergeCell ref="AT7:AT8"/>
    <mergeCell ref="AU7:AU8"/>
    <mergeCell ref="AV7:AV8"/>
    <mergeCell ref="AK8:AK9"/>
    <mergeCell ref="AL8:AL9"/>
    <mergeCell ref="AM8:AM9"/>
    <mergeCell ref="AB8:AB9"/>
    <mergeCell ref="AC8:AC9"/>
    <mergeCell ref="AD8:AD9"/>
    <mergeCell ref="AE8:AE9"/>
    <mergeCell ref="V6:V7"/>
    <mergeCell ref="W6:W7"/>
    <mergeCell ref="X6:X7"/>
    <mergeCell ref="Y6:Y7"/>
    <mergeCell ref="Z6:Z7"/>
    <mergeCell ref="AA6:AA7"/>
    <mergeCell ref="P6:P7"/>
    <mergeCell ref="Q6:Q7"/>
    <mergeCell ref="R6:R7"/>
    <mergeCell ref="S6:S7"/>
    <mergeCell ref="T6:T7"/>
    <mergeCell ref="U6:U7"/>
    <mergeCell ref="G6:G7"/>
    <mergeCell ref="H6:H7"/>
    <mergeCell ref="I6:J7"/>
    <mergeCell ref="K6:M7"/>
    <mergeCell ref="N6:N7"/>
    <mergeCell ref="O6:O7"/>
    <mergeCell ref="DG4:DH4"/>
    <mergeCell ref="DK4:DW4"/>
    <mergeCell ref="G5:J5"/>
    <mergeCell ref="AP5:AP6"/>
    <mergeCell ref="AQ5:AQ6"/>
    <mergeCell ref="AR5:AR6"/>
    <mergeCell ref="AS5:AS6"/>
    <mergeCell ref="AT5:AT6"/>
    <mergeCell ref="AU5:AU6"/>
    <mergeCell ref="AV5:AV6"/>
    <mergeCell ref="BS4:BS5"/>
    <mergeCell ref="BT4:BT5"/>
    <mergeCell ref="BU4:BU5"/>
    <mergeCell ref="CK4:CL4"/>
    <mergeCell ref="CO4:CX4"/>
    <mergeCell ref="CY4:CZ4"/>
    <mergeCell ref="AZ4:AZ5"/>
    <mergeCell ref="BG4:BG5"/>
    <mergeCell ref="BL4:BL5"/>
    <mergeCell ref="AC3:AE3"/>
    <mergeCell ref="AF3:AH3"/>
    <mergeCell ref="K4:M5"/>
    <mergeCell ref="N4:P5"/>
    <mergeCell ref="Q4:S5"/>
    <mergeCell ref="T4:V5"/>
    <mergeCell ref="W4:Y5"/>
    <mergeCell ref="Z4:AB5"/>
    <mergeCell ref="AC4:AE5"/>
    <mergeCell ref="AF4:AH5"/>
    <mergeCell ref="K3:M3"/>
    <mergeCell ref="N3:P3"/>
    <mergeCell ref="Q3:S3"/>
    <mergeCell ref="T3:V3"/>
    <mergeCell ref="W3:Y3"/>
    <mergeCell ref="Z3:AB3"/>
    <mergeCell ref="DA2:DA3"/>
    <mergeCell ref="DB2:DC3"/>
    <mergeCell ref="DD2:DE3"/>
    <mergeCell ref="DF2:DF3"/>
    <mergeCell ref="DS2:DU3"/>
    <mergeCell ref="DV2:DW3"/>
    <mergeCell ref="AZ2:AZ3"/>
    <mergeCell ref="BK2:BK3"/>
    <mergeCell ref="BL2:BL3"/>
    <mergeCell ref="CG2:CJ3"/>
    <mergeCell ref="CU2:CV3"/>
    <mergeCell ref="CW2:CZ3"/>
    <mergeCell ref="AY1:BI1"/>
    <mergeCell ref="BK1:BU1"/>
    <mergeCell ref="G2:J4"/>
    <mergeCell ref="K2:M2"/>
    <mergeCell ref="N2:P2"/>
    <mergeCell ref="Q2:S2"/>
    <mergeCell ref="T2:V2"/>
    <mergeCell ref="W2:Y2"/>
    <mergeCell ref="Z2:AB2"/>
    <mergeCell ref="AC2:AE2"/>
    <mergeCell ref="AF2:AH2"/>
    <mergeCell ref="AI2:AK5"/>
    <mergeCell ref="AL2:AL5"/>
    <mergeCell ref="AM2:AM5"/>
    <mergeCell ref="AN2:AN5"/>
    <mergeCell ref="AY2:AY3"/>
    <mergeCell ref="AY4:AY5"/>
    <mergeCell ref="AW5:AW6"/>
    <mergeCell ref="AH6:AH7"/>
    <mergeCell ref="AI6:AI7"/>
    <mergeCell ref="AY7:BI7"/>
    <mergeCell ref="BH4:BH5"/>
    <mergeCell ref="BI4:BI5"/>
    <mergeCell ref="BK4:BK5"/>
    <mergeCell ref="BS16:BS17"/>
    <mergeCell ref="BT16:BT17"/>
    <mergeCell ref="BU16:BU17"/>
    <mergeCell ref="BL16:BL17"/>
    <mergeCell ref="AY20:AY21"/>
    <mergeCell ref="AZ20:AZ21"/>
    <mergeCell ref="BG20:BG21"/>
    <mergeCell ref="BH20:BH21"/>
    <mergeCell ref="BI20:BI21"/>
    <mergeCell ref="BK20:BK21"/>
    <mergeCell ref="BL20:BL21"/>
    <mergeCell ref="BS20:BS21"/>
    <mergeCell ref="BT20:BT21"/>
    <mergeCell ref="AZ16:AZ17"/>
    <mergeCell ref="BG16:BG17"/>
    <mergeCell ref="BH16:BH17"/>
    <mergeCell ref="BI16:BI17"/>
    <mergeCell ref="BK16:BK17"/>
    <mergeCell ref="AY19:BI19"/>
    <mergeCell ref="BK19:BU19"/>
  </mergeCells>
  <conditionalFormatting sqref="F22:F42">
    <cfRule type="expression" dxfId="7" priority="1">
      <formula>#REF!=1</formula>
    </cfRule>
  </conditionalFormatting>
  <printOptions horizontalCentered="1" verticalCentered="1"/>
  <pageMargins left="0.25" right="0.25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B1:DI364"/>
  <sheetViews>
    <sheetView topLeftCell="E1" workbookViewId="0">
      <selection activeCell="AC17" sqref="AC17:AC18"/>
    </sheetView>
  </sheetViews>
  <sheetFormatPr defaultRowHeight="20.25" customHeight="1" x14ac:dyDescent="0.25"/>
  <cols>
    <col min="1" max="1" width="2.85546875" customWidth="1"/>
    <col min="2" max="2" width="5.140625" customWidth="1"/>
    <col min="3" max="3" width="16.42578125" customWidth="1"/>
    <col min="4" max="4" width="5.5703125" customWidth="1"/>
    <col min="5" max="5" width="1.42578125" style="1" customWidth="1"/>
    <col min="6" max="6" width="3.5703125" customWidth="1"/>
    <col min="7" max="7" width="3.5703125" style="79" customWidth="1"/>
    <col min="8" max="8" width="24.28515625" style="3" customWidth="1"/>
    <col min="9" max="9" width="8.5703125" customWidth="1"/>
    <col min="10" max="10" width="2.140625" customWidth="1"/>
    <col min="11" max="12" width="8.5703125" customWidth="1"/>
    <col min="13" max="13" width="2.140625" customWidth="1"/>
    <col min="14" max="15" width="8.5703125" customWidth="1"/>
    <col min="16" max="16" width="2.85546875" customWidth="1"/>
    <col min="17" max="18" width="8.5703125" customWidth="1"/>
    <col min="19" max="19" width="2.140625" customWidth="1"/>
    <col min="20" max="21" width="8.5703125" customWidth="1"/>
    <col min="22" max="22" width="2.140625" customWidth="1"/>
    <col min="23" max="23" width="8.5703125" customWidth="1"/>
    <col min="24" max="24" width="5" customWidth="1"/>
    <col min="25" max="25" width="2.140625" customWidth="1"/>
    <col min="26" max="27" width="5" customWidth="1"/>
    <col min="28" max="29" width="12.140625" customWidth="1"/>
    <col min="30" max="30" width="7.140625" style="80" customWidth="1"/>
    <col min="31" max="34" width="4.28515625" style="65" customWidth="1"/>
    <col min="35" max="35" width="7.140625" style="81" customWidth="1"/>
    <col min="36" max="40" width="9.28515625" customWidth="1"/>
    <col min="41" max="41" width="28.5703125" customWidth="1"/>
    <col min="42" max="42" width="2.85546875" customWidth="1"/>
    <col min="43" max="43" width="28.5703125" customWidth="1"/>
    <col min="44" max="44" width="7.85546875" customWidth="1"/>
    <col min="45" max="45" width="2.85546875" customWidth="1"/>
    <col min="46" max="46" width="7.85546875" customWidth="1"/>
    <col min="47" max="47" width="1.5703125" customWidth="1"/>
    <col min="48" max="52" width="9.28515625" customWidth="1"/>
    <col min="53" max="53" width="28.5703125" customWidth="1"/>
    <col min="54" max="54" width="2.85546875" customWidth="1"/>
    <col min="55" max="55" width="28.5703125" customWidth="1"/>
    <col min="56" max="56" width="7.85546875" customWidth="1"/>
    <col min="57" max="57" width="2.85546875" customWidth="1"/>
    <col min="58" max="58" width="7.85546875" customWidth="1"/>
    <col min="59" max="59" width="7.140625" customWidth="1"/>
    <col min="60" max="67" width="9.140625" style="6" hidden="1" customWidth="1"/>
    <col min="68" max="68" width="7.140625" customWidth="1"/>
    <col min="69" max="113" width="5" customWidth="1"/>
  </cols>
  <sheetData>
    <row r="1" spans="2:113" ht="20.25" customHeight="1" thickTop="1" thickBot="1" x14ac:dyDescent="0.3">
      <c r="AJ1" s="301" t="s">
        <v>48</v>
      </c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V1" s="301" t="s">
        <v>49</v>
      </c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Q1" s="82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4"/>
    </row>
    <row r="2" spans="2:113" ht="20.25" customHeight="1" thickTop="1" x14ac:dyDescent="0.3">
      <c r="B2">
        <v>1</v>
      </c>
      <c r="C2" t="s">
        <v>22</v>
      </c>
      <c r="F2" s="525" t="s">
        <v>2</v>
      </c>
      <c r="G2" s="526"/>
      <c r="H2" s="527"/>
      <c r="I2" s="531">
        <f>F4</f>
        <v>1</v>
      </c>
      <c r="J2" s="532"/>
      <c r="K2" s="533"/>
      <c r="L2" s="534">
        <f>F6</f>
        <v>2</v>
      </c>
      <c r="M2" s="532"/>
      <c r="N2" s="533"/>
      <c r="O2" s="534">
        <f>F8</f>
        <v>3</v>
      </c>
      <c r="P2" s="532"/>
      <c r="Q2" s="532"/>
      <c r="R2" s="534">
        <f>F10</f>
        <v>4</v>
      </c>
      <c r="S2" s="532"/>
      <c r="T2" s="533"/>
      <c r="U2" s="532">
        <f>F12</f>
        <v>5</v>
      </c>
      <c r="V2" s="532"/>
      <c r="W2" s="532"/>
      <c r="X2" s="535" t="s">
        <v>3</v>
      </c>
      <c r="Y2" s="536"/>
      <c r="Z2" s="536"/>
      <c r="AA2" s="539" t="s">
        <v>61</v>
      </c>
      <c r="AB2" s="558" t="s">
        <v>5</v>
      </c>
      <c r="AC2" s="560" t="s">
        <v>6</v>
      </c>
      <c r="AJ2" s="554" t="s">
        <v>7</v>
      </c>
      <c r="AK2" s="556">
        <v>0.35416666666666669</v>
      </c>
      <c r="AL2" s="287">
        <v>1</v>
      </c>
      <c r="AM2" s="288" t="s">
        <v>8</v>
      </c>
      <c r="AN2" s="295" t="s">
        <v>9</v>
      </c>
      <c r="AO2" s="281">
        <v>1</v>
      </c>
      <c r="AP2" s="282" t="s">
        <v>10</v>
      </c>
      <c r="AQ2" s="283">
        <v>5</v>
      </c>
      <c r="AR2" s="330"/>
      <c r="AS2" s="332" t="s">
        <v>10</v>
      </c>
      <c r="AT2" s="328"/>
      <c r="AV2" s="554" t="s">
        <v>7</v>
      </c>
      <c r="AW2" s="556">
        <f>AK2</f>
        <v>0.35416666666666669</v>
      </c>
      <c r="AX2" s="287">
        <f>AL2+1</f>
        <v>2</v>
      </c>
      <c r="AY2" s="288" t="s">
        <v>8</v>
      </c>
      <c r="AZ2" s="293" t="s">
        <v>9</v>
      </c>
      <c r="BA2" s="281">
        <v>6</v>
      </c>
      <c r="BB2" s="282" t="s">
        <v>10</v>
      </c>
      <c r="BC2" s="283">
        <v>10</v>
      </c>
      <c r="BD2" s="330"/>
      <c r="BE2" s="332" t="s">
        <v>10</v>
      </c>
      <c r="BF2" s="328"/>
      <c r="BH2" s="6" t="str">
        <f>AJ2</f>
        <v>1. KOLO</v>
      </c>
      <c r="BI2" s="6">
        <f t="shared" ref="BI2:BO2" si="0">AK2</f>
        <v>0.35416666666666669</v>
      </c>
      <c r="BJ2" s="6">
        <f t="shared" si="0"/>
        <v>1</v>
      </c>
      <c r="BK2" s="6" t="str">
        <f t="shared" si="0"/>
        <v>HŘIŠTĚ</v>
      </c>
      <c r="BL2" s="6" t="str">
        <f t="shared" si="0"/>
        <v>skupina</v>
      </c>
      <c r="BM2" s="6">
        <f t="shared" si="0"/>
        <v>1</v>
      </c>
      <c r="BN2" s="6" t="str">
        <f t="shared" si="0"/>
        <v>:</v>
      </c>
      <c r="BO2" s="6">
        <f t="shared" si="0"/>
        <v>5</v>
      </c>
      <c r="BQ2" s="85"/>
      <c r="BR2" s="548" t="str">
        <f>BH2</f>
        <v>1. KOLO</v>
      </c>
      <c r="BS2" s="548"/>
      <c r="BT2" s="548"/>
      <c r="BU2" s="548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549">
        <f>BJ2</f>
        <v>1</v>
      </c>
      <c r="CG2" s="549"/>
      <c r="CH2" s="550" t="s">
        <v>11</v>
      </c>
      <c r="CI2" s="550"/>
      <c r="CJ2" s="550"/>
      <c r="CK2" s="550"/>
      <c r="CL2" s="551" t="s">
        <v>12</v>
      </c>
      <c r="CM2" s="552">
        <f>BI2</f>
        <v>0.35416666666666669</v>
      </c>
      <c r="CN2" s="552"/>
      <c r="CO2" s="553" t="s">
        <v>9</v>
      </c>
      <c r="CP2" s="553"/>
      <c r="CQ2" s="541" t="str">
        <f>BL3</f>
        <v>A</v>
      </c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7"/>
      <c r="DD2" s="542" t="s">
        <v>13</v>
      </c>
      <c r="DE2" s="542"/>
      <c r="DF2" s="542"/>
      <c r="DG2" s="543">
        <f>BK3</f>
        <v>3</v>
      </c>
      <c r="DH2" s="543"/>
      <c r="DI2" s="88"/>
    </row>
    <row r="3" spans="2:113" ht="20.25" customHeight="1" thickBot="1" x14ac:dyDescent="0.35">
      <c r="B3">
        <v>2</v>
      </c>
      <c r="C3" t="s">
        <v>23</v>
      </c>
      <c r="F3" s="528"/>
      <c r="G3" s="529"/>
      <c r="H3" s="530"/>
      <c r="I3" s="544" t="str">
        <f>H4</f>
        <v>Bezručova "A"</v>
      </c>
      <c r="J3" s="545"/>
      <c r="K3" s="546"/>
      <c r="L3" s="547" t="str">
        <f>H6</f>
        <v>Ovčárecká "A"</v>
      </c>
      <c r="M3" s="545"/>
      <c r="N3" s="546"/>
      <c r="O3" s="547" t="str">
        <f>H8</f>
        <v>Masarykova "A"</v>
      </c>
      <c r="P3" s="545"/>
      <c r="Q3" s="545"/>
      <c r="R3" s="547" t="str">
        <f>H10</f>
        <v>Prok.Velikého "B"</v>
      </c>
      <c r="S3" s="545"/>
      <c r="T3" s="546"/>
      <c r="U3" s="545" t="str">
        <f>H12</f>
        <v>Lipanská "B"</v>
      </c>
      <c r="V3" s="545"/>
      <c r="W3" s="545"/>
      <c r="X3" s="537"/>
      <c r="Y3" s="538"/>
      <c r="Z3" s="538"/>
      <c r="AA3" s="540"/>
      <c r="AB3" s="559"/>
      <c r="AC3" s="561"/>
      <c r="AJ3" s="555"/>
      <c r="AK3" s="557"/>
      <c r="AL3" s="290" t="s">
        <v>14</v>
      </c>
      <c r="AM3" s="291">
        <v>3</v>
      </c>
      <c r="AN3" s="296" t="str">
        <f>IF(AO2&lt;6,"A",IF(AO2&lt;11,"B",IF(AO2&lt;16,"C","D")))</f>
        <v>A</v>
      </c>
      <c r="AO3" s="284" t="str">
        <f>LOOKUP(AO2,$B$2:$B$20,$C$2:$C$20)</f>
        <v>Bezručova "A"</v>
      </c>
      <c r="AP3" s="285"/>
      <c r="AQ3" s="286" t="str">
        <f>LOOKUP(AQ2,$B$2:$B$20,$C$2:$C$20)</f>
        <v>Lipanská "B"</v>
      </c>
      <c r="AR3" s="331"/>
      <c r="AS3" s="333"/>
      <c r="AT3" s="329"/>
      <c r="AV3" s="555"/>
      <c r="AW3" s="557"/>
      <c r="AX3" s="290" t="s">
        <v>14</v>
      </c>
      <c r="AY3" s="291">
        <v>4</v>
      </c>
      <c r="AZ3" s="294" t="str">
        <f>IF(BA2&lt;6,"A",IF(BA2&lt;11,"B",IF(BA2&lt;16,"C","D")))</f>
        <v>B</v>
      </c>
      <c r="BA3" s="284" t="str">
        <f>LOOKUP(BA2,$B$2:$B$20,$C$2:$C$20)</f>
        <v>Červ. Pečky "A"</v>
      </c>
      <c r="BB3" s="285"/>
      <c r="BC3" s="286" t="str">
        <f>LOOKUP(BC2,$B$2:$B$20,$C$2:$C$20)</f>
        <v>Masarykova "B"</v>
      </c>
      <c r="BD3" s="331"/>
      <c r="BE3" s="333"/>
      <c r="BF3" s="329"/>
      <c r="BK3" s="6">
        <f>AM3</f>
        <v>3</v>
      </c>
      <c r="BL3" s="6" t="str">
        <f>AN3</f>
        <v>A</v>
      </c>
      <c r="BM3" s="6" t="str">
        <f>AO3</f>
        <v>Bezručova "A"</v>
      </c>
      <c r="BN3" s="6">
        <f>AP3</f>
        <v>0</v>
      </c>
      <c r="BO3" s="6" t="str">
        <f>AQ3</f>
        <v>Lipanská "B"</v>
      </c>
      <c r="BQ3" s="85"/>
      <c r="BR3" s="548"/>
      <c r="BS3" s="548"/>
      <c r="BT3" s="548"/>
      <c r="BU3" s="548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549"/>
      <c r="CG3" s="549"/>
      <c r="CH3" s="550"/>
      <c r="CI3" s="550"/>
      <c r="CJ3" s="550"/>
      <c r="CK3" s="550"/>
      <c r="CL3" s="551"/>
      <c r="CM3" s="552"/>
      <c r="CN3" s="552"/>
      <c r="CO3" s="553"/>
      <c r="CP3" s="553"/>
      <c r="CQ3" s="541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7"/>
      <c r="DD3" s="542"/>
      <c r="DE3" s="542"/>
      <c r="DF3" s="542"/>
      <c r="DG3" s="543"/>
      <c r="DH3" s="543"/>
      <c r="DI3" s="88"/>
    </row>
    <row r="4" spans="2:113" ht="20.25" customHeight="1" thickTop="1" thickBot="1" x14ac:dyDescent="0.35">
      <c r="B4">
        <v>3</v>
      </c>
      <c r="C4" t="s">
        <v>34</v>
      </c>
      <c r="F4" s="575">
        <v>1</v>
      </c>
      <c r="G4" s="277"/>
      <c r="H4" s="577" t="str">
        <f>LOOKUP(F4,B$2:B$20,C$2:C$20)</f>
        <v>Bezručova "A"</v>
      </c>
      <c r="I4" s="579"/>
      <c r="J4" s="580"/>
      <c r="K4" s="581"/>
      <c r="L4" s="563">
        <v>5</v>
      </c>
      <c r="M4" s="565" t="s">
        <v>10</v>
      </c>
      <c r="N4" s="573">
        <v>12</v>
      </c>
      <c r="O4" s="563">
        <v>12</v>
      </c>
      <c r="P4" s="565" t="s">
        <v>10</v>
      </c>
      <c r="Q4" s="573">
        <v>5</v>
      </c>
      <c r="R4" s="563">
        <v>8</v>
      </c>
      <c r="S4" s="565" t="s">
        <v>10</v>
      </c>
      <c r="T4" s="573">
        <v>14</v>
      </c>
      <c r="U4" s="563">
        <v>5</v>
      </c>
      <c r="V4" s="565" t="s">
        <v>10</v>
      </c>
      <c r="W4" s="567">
        <v>18</v>
      </c>
      <c r="X4" s="569">
        <f>I4+L4+O4+R4+U4</f>
        <v>30</v>
      </c>
      <c r="Y4" s="571" t="s">
        <v>10</v>
      </c>
      <c r="Z4" s="571">
        <f>K4+N4+Q4+T4+W4</f>
        <v>49</v>
      </c>
      <c r="AA4" s="595">
        <f>IF(X4=0,0,X4/Z4)</f>
        <v>0.61224489795918369</v>
      </c>
      <c r="AB4" s="597">
        <f>AE4+AF4+AG4+AH4+(AA4/100)</f>
        <v>5.0061224489795917</v>
      </c>
      <c r="AC4" s="392">
        <f>IF(AB4=0,"",RANK(AB4,AB$4:AB$13))</f>
        <v>4</v>
      </c>
      <c r="AE4" s="562">
        <f>IF(L4&gt;N4,2,IF(L4&lt;N4,1,0))</f>
        <v>1</v>
      </c>
      <c r="AF4" s="562">
        <f>IF(O4&gt;Q4,2,IF(O4&lt;Q4,1,0))</f>
        <v>2</v>
      </c>
      <c r="AG4" s="562">
        <f>IF(R4&gt;T4,2,IF(R4&lt;T4,1,0))</f>
        <v>1</v>
      </c>
      <c r="AH4" s="562">
        <f>IF(U4&gt;W4,2,IF(U4&lt;W4,1,0))</f>
        <v>1</v>
      </c>
      <c r="AJ4" s="594" t="s">
        <v>15</v>
      </c>
      <c r="AK4" s="556">
        <f>AK2+$AK$50</f>
        <v>0.36250000000000004</v>
      </c>
      <c r="AL4" s="287">
        <f>AL2+5</f>
        <v>6</v>
      </c>
      <c r="AM4" s="288" t="s">
        <v>8</v>
      </c>
      <c r="AN4" s="295" t="s">
        <v>9</v>
      </c>
      <c r="AO4" s="281">
        <v>3</v>
      </c>
      <c r="AP4" s="282" t="s">
        <v>10</v>
      </c>
      <c r="AQ4" s="283">
        <v>5</v>
      </c>
      <c r="AR4" s="330"/>
      <c r="AS4" s="332" t="s">
        <v>10</v>
      </c>
      <c r="AT4" s="328"/>
      <c r="AV4" s="594" t="s">
        <v>15</v>
      </c>
      <c r="AW4" s="556">
        <f>AK4</f>
        <v>0.36250000000000004</v>
      </c>
      <c r="AX4" s="287">
        <f>AX2+5</f>
        <v>7</v>
      </c>
      <c r="AY4" s="288" t="s">
        <v>8</v>
      </c>
      <c r="AZ4" s="293" t="s">
        <v>9</v>
      </c>
      <c r="BA4" s="281">
        <v>7</v>
      </c>
      <c r="BB4" s="282" t="s">
        <v>10</v>
      </c>
      <c r="BC4" s="283">
        <v>9</v>
      </c>
      <c r="BD4" s="330"/>
      <c r="BE4" s="332" t="s">
        <v>10</v>
      </c>
      <c r="BF4" s="328"/>
      <c r="BQ4" s="85"/>
      <c r="BR4" s="89"/>
      <c r="BS4" s="89"/>
      <c r="BT4" s="89"/>
      <c r="BU4" s="89"/>
      <c r="BV4" s="587" t="s">
        <v>16</v>
      </c>
      <c r="BW4" s="587"/>
      <c r="BX4" s="90">
        <f>BM2</f>
        <v>1</v>
      </c>
      <c r="BY4" s="91" t="s">
        <v>17</v>
      </c>
      <c r="BZ4" s="585" t="str">
        <f>LOOKUP(BX4,$B$2:$B$20,$C$2:$C$20)</f>
        <v>Bezručova "A"</v>
      </c>
      <c r="CA4" s="585"/>
      <c r="CB4" s="585"/>
      <c r="CC4" s="585"/>
      <c r="CD4" s="585"/>
      <c r="CE4" s="585"/>
      <c r="CF4" s="585"/>
      <c r="CG4" s="585"/>
      <c r="CH4" s="585"/>
      <c r="CI4" s="585"/>
      <c r="CJ4" s="586"/>
      <c r="CK4" s="586"/>
      <c r="CL4" s="92"/>
      <c r="CM4" s="92"/>
      <c r="CN4" s="92"/>
      <c r="CO4" s="92"/>
      <c r="CP4" s="92"/>
      <c r="CQ4" s="89"/>
      <c r="CR4" s="587" t="s">
        <v>16</v>
      </c>
      <c r="CS4" s="587"/>
      <c r="CT4" s="90">
        <f>BO2</f>
        <v>5</v>
      </c>
      <c r="CU4" s="91" t="s">
        <v>17</v>
      </c>
      <c r="CV4" s="585" t="str">
        <f>LOOKUP(CT4,$B$2:$B$20,$C$2:$C$20)</f>
        <v>Lipanská "B"</v>
      </c>
      <c r="CW4" s="585"/>
      <c r="CX4" s="585"/>
      <c r="CY4" s="585"/>
      <c r="CZ4" s="585"/>
      <c r="DA4" s="585"/>
      <c r="DB4" s="585"/>
      <c r="DC4" s="585"/>
      <c r="DD4" s="585"/>
      <c r="DE4" s="585"/>
      <c r="DF4" s="585"/>
      <c r="DG4" s="585"/>
      <c r="DH4" s="585"/>
      <c r="DI4" s="88"/>
    </row>
    <row r="5" spans="2:113" ht="20.25" customHeight="1" thickTop="1" thickBot="1" x14ac:dyDescent="0.35">
      <c r="B5">
        <v>4</v>
      </c>
      <c r="C5" t="s">
        <v>28</v>
      </c>
      <c r="F5" s="576"/>
      <c r="G5" s="278"/>
      <c r="H5" s="578"/>
      <c r="I5" s="582"/>
      <c r="J5" s="583"/>
      <c r="K5" s="584"/>
      <c r="L5" s="564"/>
      <c r="M5" s="566"/>
      <c r="N5" s="574"/>
      <c r="O5" s="564"/>
      <c r="P5" s="566"/>
      <c r="Q5" s="574"/>
      <c r="R5" s="564"/>
      <c r="S5" s="566"/>
      <c r="T5" s="574"/>
      <c r="U5" s="564"/>
      <c r="V5" s="566"/>
      <c r="W5" s="568"/>
      <c r="X5" s="570"/>
      <c r="Y5" s="572"/>
      <c r="Z5" s="572"/>
      <c r="AA5" s="596"/>
      <c r="AB5" s="598"/>
      <c r="AC5" s="393"/>
      <c r="AE5" s="562"/>
      <c r="AF5" s="562"/>
      <c r="AG5" s="562"/>
      <c r="AH5" s="562"/>
      <c r="AJ5" s="594"/>
      <c r="AK5" s="557"/>
      <c r="AL5" s="290" t="s">
        <v>14</v>
      </c>
      <c r="AM5" s="291">
        <f>AM3</f>
        <v>3</v>
      </c>
      <c r="AN5" s="296" t="str">
        <f>IF(AO4&lt;6,"A",IF(AO4&lt;11,"B",IF(AO4&lt;16,"C","D")))</f>
        <v>A</v>
      </c>
      <c r="AO5" s="284" t="str">
        <f>LOOKUP(AO4,$B$2:$B$20,$C$2:$C$20)</f>
        <v>Masarykova "A"</v>
      </c>
      <c r="AP5" s="285"/>
      <c r="AQ5" s="286" t="str">
        <f>LOOKUP(AQ4,$B$2:$B$20,$C$2:$C$20)</f>
        <v>Lipanská "B"</v>
      </c>
      <c r="AR5" s="331"/>
      <c r="AS5" s="333"/>
      <c r="AT5" s="329"/>
      <c r="AV5" s="594"/>
      <c r="AW5" s="557"/>
      <c r="AX5" s="290" t="s">
        <v>14</v>
      </c>
      <c r="AY5" s="291">
        <f>AY3</f>
        <v>4</v>
      </c>
      <c r="AZ5" s="294" t="str">
        <f>IF(BA4&lt;6,"A",IF(BA4&lt;11,"B",IF(BA4&lt;16,"C","D")))</f>
        <v>B</v>
      </c>
      <c r="BA5" s="284" t="str">
        <f>LOOKUP(BA4,$B$2:$B$20,$C$2:$C$20)</f>
        <v>Lipanská "A"</v>
      </c>
      <c r="BB5" s="285"/>
      <c r="BC5" s="286" t="str">
        <f>LOOKUP(BC4,$B$2:$B$20,$C$2:$C$20)</f>
        <v>Velim "B"</v>
      </c>
      <c r="BD5" s="331"/>
      <c r="BE5" s="333"/>
      <c r="BF5" s="329"/>
      <c r="BQ5" s="85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93"/>
      <c r="DD5" s="93"/>
      <c r="DE5" s="93"/>
      <c r="DF5" s="93"/>
      <c r="DG5" s="93"/>
      <c r="DH5" s="93"/>
      <c r="DI5" s="88"/>
    </row>
    <row r="6" spans="2:113" ht="20.25" customHeight="1" thickTop="1" thickBot="1" x14ac:dyDescent="0.35">
      <c r="B6">
        <v>5</v>
      </c>
      <c r="C6" t="s">
        <v>29</v>
      </c>
      <c r="F6" s="576">
        <v>2</v>
      </c>
      <c r="G6" s="279"/>
      <c r="H6" s="578" t="str">
        <f>LOOKUP(F6,B$2:B$20,C$2:C$20)</f>
        <v>Ovčárecká "A"</v>
      </c>
      <c r="I6" s="383">
        <f>N4</f>
        <v>12</v>
      </c>
      <c r="J6" s="384" t="s">
        <v>10</v>
      </c>
      <c r="K6" s="385">
        <f>L4</f>
        <v>5</v>
      </c>
      <c r="L6" s="588"/>
      <c r="M6" s="589"/>
      <c r="N6" s="590"/>
      <c r="O6" s="564">
        <v>9</v>
      </c>
      <c r="P6" s="566" t="s">
        <v>10</v>
      </c>
      <c r="Q6" s="574">
        <v>8</v>
      </c>
      <c r="R6" s="564">
        <v>6</v>
      </c>
      <c r="S6" s="566" t="s">
        <v>10</v>
      </c>
      <c r="T6" s="574">
        <v>13</v>
      </c>
      <c r="U6" s="564">
        <v>9</v>
      </c>
      <c r="V6" s="566" t="s">
        <v>10</v>
      </c>
      <c r="W6" s="568">
        <v>7</v>
      </c>
      <c r="X6" s="603">
        <f>I6+L6+O6+R6+U6</f>
        <v>36</v>
      </c>
      <c r="Y6" s="604" t="s">
        <v>10</v>
      </c>
      <c r="Z6" s="604">
        <f>K6+N6+Q6+T6+W6</f>
        <v>33</v>
      </c>
      <c r="AA6" s="602">
        <f t="shared" ref="AA6:AA12" si="1">IF(X6=0,0,X6/Z6)</f>
        <v>1.0909090909090908</v>
      </c>
      <c r="AB6" s="601">
        <v>7.0109000000000004</v>
      </c>
      <c r="AC6" s="402">
        <f>IF(AB6=0,"",RANK(AB6,AB$4:AB$13))</f>
        <v>2</v>
      </c>
      <c r="AE6" s="562">
        <f>IF(L6&gt;N6,2,IF(L6&lt;N6,1,0))</f>
        <v>0</v>
      </c>
      <c r="AF6" s="562">
        <f>IF(O6&gt;Q6,2,IF(O6&lt;Q6,1,0))</f>
        <v>2</v>
      </c>
      <c r="AG6" s="562">
        <f>IF(R6&gt;T6,2,IF(R6&lt;T6,1,0))</f>
        <v>1</v>
      </c>
      <c r="AH6" s="562">
        <f>IF(U6&gt;W6,2,IF(U6&lt;W6,1,0))</f>
        <v>2</v>
      </c>
      <c r="AJ6" s="594" t="s">
        <v>20</v>
      </c>
      <c r="AK6" s="556">
        <f>AK4+$AK$50</f>
        <v>0.3708333333333334</v>
      </c>
      <c r="AL6" s="287">
        <f>AL4+5</f>
        <v>11</v>
      </c>
      <c r="AM6" s="288" t="s">
        <v>8</v>
      </c>
      <c r="AN6" s="289" t="s">
        <v>9</v>
      </c>
      <c r="AO6" s="281">
        <v>13</v>
      </c>
      <c r="AP6" s="282" t="s">
        <v>10</v>
      </c>
      <c r="AQ6" s="283">
        <v>15</v>
      </c>
      <c r="AR6" s="330"/>
      <c r="AS6" s="332" t="s">
        <v>10</v>
      </c>
      <c r="AT6" s="328"/>
      <c r="AV6" s="594" t="s">
        <v>20</v>
      </c>
      <c r="AW6" s="556">
        <f>AK6</f>
        <v>0.3708333333333334</v>
      </c>
      <c r="AX6" s="287">
        <f>AX4+5</f>
        <v>12</v>
      </c>
      <c r="AY6" s="288" t="s">
        <v>8</v>
      </c>
      <c r="AZ6" s="288" t="s">
        <v>9</v>
      </c>
      <c r="BA6" s="281">
        <v>17</v>
      </c>
      <c r="BB6" s="282" t="s">
        <v>10</v>
      </c>
      <c r="BC6" s="283">
        <v>18</v>
      </c>
      <c r="BD6" s="330"/>
      <c r="BE6" s="332" t="s">
        <v>10</v>
      </c>
      <c r="BF6" s="328"/>
      <c r="BQ6" s="85"/>
      <c r="BR6" s="94" t="s">
        <v>21</v>
      </c>
      <c r="BS6" s="95">
        <f>BX4</f>
        <v>1</v>
      </c>
      <c r="BT6" s="96" t="s">
        <v>10</v>
      </c>
      <c r="BU6" s="97">
        <v>1</v>
      </c>
      <c r="BV6" s="97">
        <v>2</v>
      </c>
      <c r="BW6" s="97">
        <v>3</v>
      </c>
      <c r="BX6" s="97">
        <v>4</v>
      </c>
      <c r="BY6" s="97">
        <v>5</v>
      </c>
      <c r="BZ6" s="97">
        <v>6</v>
      </c>
      <c r="CA6" s="97">
        <v>7</v>
      </c>
      <c r="CB6" s="97">
        <v>8</v>
      </c>
      <c r="CC6" s="97">
        <v>9</v>
      </c>
      <c r="CD6" s="97">
        <v>10</v>
      </c>
      <c r="CE6" s="97">
        <v>11</v>
      </c>
      <c r="CF6" s="97">
        <v>12</v>
      </c>
      <c r="CG6" s="97">
        <v>13</v>
      </c>
      <c r="CH6" s="97">
        <v>14</v>
      </c>
      <c r="CI6" s="97">
        <v>15</v>
      </c>
      <c r="CJ6" s="97">
        <v>16</v>
      </c>
      <c r="CK6" s="97">
        <v>17</v>
      </c>
      <c r="CL6" s="97">
        <v>18</v>
      </c>
      <c r="CM6" s="97">
        <v>19</v>
      </c>
      <c r="CN6" s="97">
        <v>20</v>
      </c>
      <c r="CO6" s="97">
        <v>21</v>
      </c>
      <c r="CP6" s="97">
        <v>22</v>
      </c>
      <c r="CQ6" s="97">
        <v>23</v>
      </c>
      <c r="CR6" s="97">
        <v>24</v>
      </c>
      <c r="CS6" s="97">
        <v>25</v>
      </c>
      <c r="CT6" s="97">
        <v>26</v>
      </c>
      <c r="CU6" s="97">
        <v>27</v>
      </c>
      <c r="CV6" s="97">
        <v>28</v>
      </c>
      <c r="CW6" s="97">
        <v>29</v>
      </c>
      <c r="CX6" s="97">
        <v>30</v>
      </c>
      <c r="CY6" s="97">
        <v>31</v>
      </c>
      <c r="CZ6" s="97">
        <v>32</v>
      </c>
      <c r="DA6" s="97">
        <v>33</v>
      </c>
      <c r="DB6" s="97">
        <v>34</v>
      </c>
      <c r="DC6" s="98">
        <v>35</v>
      </c>
      <c r="DD6" s="98">
        <v>36</v>
      </c>
      <c r="DE6" s="98">
        <v>37</v>
      </c>
      <c r="DF6" s="98">
        <v>38</v>
      </c>
      <c r="DG6" s="98">
        <v>39</v>
      </c>
      <c r="DH6" s="98">
        <v>40</v>
      </c>
      <c r="DI6" s="88"/>
    </row>
    <row r="7" spans="2:113" ht="20.25" customHeight="1" thickTop="1" thickBot="1" x14ac:dyDescent="0.35">
      <c r="B7">
        <v>6</v>
      </c>
      <c r="C7" t="s">
        <v>64</v>
      </c>
      <c r="F7" s="576"/>
      <c r="G7" s="278"/>
      <c r="H7" s="578"/>
      <c r="I7" s="383"/>
      <c r="J7" s="384"/>
      <c r="K7" s="385"/>
      <c r="L7" s="591"/>
      <c r="M7" s="592"/>
      <c r="N7" s="593"/>
      <c r="O7" s="564"/>
      <c r="P7" s="566"/>
      <c r="Q7" s="574"/>
      <c r="R7" s="564"/>
      <c r="S7" s="566"/>
      <c r="T7" s="574"/>
      <c r="U7" s="564"/>
      <c r="V7" s="566"/>
      <c r="W7" s="568"/>
      <c r="X7" s="570"/>
      <c r="Y7" s="572"/>
      <c r="Z7" s="572"/>
      <c r="AA7" s="596"/>
      <c r="AB7" s="598"/>
      <c r="AC7" s="393"/>
      <c r="AE7" s="562"/>
      <c r="AF7" s="562"/>
      <c r="AG7" s="562"/>
      <c r="AH7" s="562"/>
      <c r="AJ7" s="594"/>
      <c r="AK7" s="557"/>
      <c r="AL7" s="290" t="s">
        <v>14</v>
      </c>
      <c r="AM7" s="291">
        <f>AM5</f>
        <v>3</v>
      </c>
      <c r="AN7" s="292" t="str">
        <f>IF(AO6&lt;6,"A",IF(AO6&lt;11,"B",IF(AO6&lt;16,"C","D")))</f>
        <v>C</v>
      </c>
      <c r="AO7" s="284" t="str">
        <f>LOOKUP(AO6,$B$2:$B$20,$C$2:$C$20)</f>
        <v>Bezručova "B"</v>
      </c>
      <c r="AP7" s="285"/>
      <c r="AQ7" s="286" t="str">
        <f>LOOKUP(AQ6,$B$2:$B$20,$C$2:$C$20)</f>
        <v>Mnichovická "B"</v>
      </c>
      <c r="AR7" s="331"/>
      <c r="AS7" s="333"/>
      <c r="AT7" s="329"/>
      <c r="AV7" s="594"/>
      <c r="AW7" s="557"/>
      <c r="AX7" s="290" t="s">
        <v>14</v>
      </c>
      <c r="AY7" s="291">
        <f>AY5</f>
        <v>4</v>
      </c>
      <c r="AZ7" s="291" t="str">
        <f>IF(BA6&lt;6,"A",IF(BA6&lt;11,"B",IF(BA6&lt;16,"C","D")))</f>
        <v>D</v>
      </c>
      <c r="BA7" s="284" t="str">
        <f>LOOKUP(BA6,$B$2:$B$20,$C$2:$C$20)</f>
        <v>Velim "A"</v>
      </c>
      <c r="BB7" s="285"/>
      <c r="BC7" s="286" t="str">
        <f>LOOKUP(BC6,$B$2:$B$20,$C$2:$C$20)</f>
        <v>Kmochova "B"</v>
      </c>
      <c r="BD7" s="331"/>
      <c r="BE7" s="333"/>
      <c r="BF7" s="329"/>
      <c r="BQ7" s="85"/>
      <c r="BR7" s="99"/>
      <c r="BS7" s="100"/>
      <c r="BT7" s="101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3"/>
      <c r="DD7" s="103"/>
      <c r="DE7" s="103"/>
      <c r="DF7" s="103"/>
      <c r="DG7" s="103"/>
      <c r="DH7" s="103"/>
      <c r="DI7" s="88"/>
    </row>
    <row r="8" spans="2:113" ht="20.25" customHeight="1" thickTop="1" thickBot="1" x14ac:dyDescent="0.35">
      <c r="B8">
        <v>7</v>
      </c>
      <c r="C8" t="s">
        <v>31</v>
      </c>
      <c r="F8" s="576">
        <v>3</v>
      </c>
      <c r="G8" s="279"/>
      <c r="H8" s="578" t="str">
        <f>LOOKUP(F8,B$2:B$20,C$2:C$20)</f>
        <v>Masarykova "A"</v>
      </c>
      <c r="I8" s="383">
        <f>Q4</f>
        <v>5</v>
      </c>
      <c r="J8" s="384" t="s">
        <v>10</v>
      </c>
      <c r="K8" s="385">
        <f>O4</f>
        <v>12</v>
      </c>
      <c r="L8" s="610">
        <f>Q6</f>
        <v>8</v>
      </c>
      <c r="M8" s="605" t="s">
        <v>10</v>
      </c>
      <c r="N8" s="607">
        <f>O6</f>
        <v>9</v>
      </c>
      <c r="O8" s="609"/>
      <c r="P8" s="583"/>
      <c r="Q8" s="584"/>
      <c r="R8" s="564">
        <v>9</v>
      </c>
      <c r="S8" s="566" t="s">
        <v>10</v>
      </c>
      <c r="T8" s="574">
        <v>10</v>
      </c>
      <c r="U8" s="564">
        <v>11</v>
      </c>
      <c r="V8" s="566" t="s">
        <v>10</v>
      </c>
      <c r="W8" s="568">
        <v>7</v>
      </c>
      <c r="X8" s="603">
        <f>I8+L8+O8+R8+U8</f>
        <v>33</v>
      </c>
      <c r="Y8" s="604" t="s">
        <v>10</v>
      </c>
      <c r="Z8" s="604">
        <f>K8+N8+Q8+T8+W8</f>
        <v>38</v>
      </c>
      <c r="AA8" s="599">
        <f t="shared" si="1"/>
        <v>0.86842105263157898</v>
      </c>
      <c r="AB8" s="601">
        <f>AE8+AF8+AG8+AH8+(AA8/100)</f>
        <v>4.0086842105263161</v>
      </c>
      <c r="AC8" s="402">
        <f>IF(AB8=0,"",RANK(AB8,AB$4:AB$13))</f>
        <v>5</v>
      </c>
      <c r="AE8" s="562">
        <f>IF(L8&gt;N8,2,IF(L8&lt;N8,1,0))</f>
        <v>1</v>
      </c>
      <c r="AF8" s="562">
        <f>IF(O8&gt;Q8,2,IF(O8&lt;Q8,1,0))</f>
        <v>0</v>
      </c>
      <c r="AG8" s="562">
        <f>IF(R8&gt;T8,2,IF(R8&lt;T8,1,0))</f>
        <v>1</v>
      </c>
      <c r="AH8" s="562">
        <f>IF(U8&gt;W8,2,IF(U8&lt;W8,1,0))</f>
        <v>2</v>
      </c>
      <c r="AJ8" s="594" t="s">
        <v>24</v>
      </c>
      <c r="AK8" s="556">
        <f>AK6+$AK$50</f>
        <v>0.37916666666666676</v>
      </c>
      <c r="AL8" s="287">
        <f>AL6+5</f>
        <v>16</v>
      </c>
      <c r="AM8" s="288" t="s">
        <v>8</v>
      </c>
      <c r="AN8" s="293" t="s">
        <v>9</v>
      </c>
      <c r="AO8" s="281">
        <v>7</v>
      </c>
      <c r="AP8" s="282" t="s">
        <v>10</v>
      </c>
      <c r="AQ8" s="283">
        <v>8</v>
      </c>
      <c r="AR8" s="330"/>
      <c r="AS8" s="332" t="s">
        <v>10</v>
      </c>
      <c r="AT8" s="328"/>
      <c r="AV8" s="594" t="s">
        <v>24</v>
      </c>
      <c r="AW8" s="556">
        <f>AK8</f>
        <v>0.37916666666666676</v>
      </c>
      <c r="AX8" s="287">
        <f>AX6+5</f>
        <v>17</v>
      </c>
      <c r="AY8" s="288" t="s">
        <v>8</v>
      </c>
      <c r="AZ8" s="295" t="s">
        <v>9</v>
      </c>
      <c r="BA8" s="281">
        <v>4</v>
      </c>
      <c r="BB8" s="282" t="s">
        <v>10</v>
      </c>
      <c r="BC8" s="283">
        <v>5</v>
      </c>
      <c r="BD8" s="330"/>
      <c r="BE8" s="332" t="s">
        <v>10</v>
      </c>
      <c r="BF8" s="328"/>
      <c r="BQ8" s="85"/>
      <c r="BR8" s="104" t="s">
        <v>21</v>
      </c>
      <c r="BS8" s="105">
        <f>CT4</f>
        <v>5</v>
      </c>
      <c r="BT8" s="106" t="s">
        <v>10</v>
      </c>
      <c r="BU8" s="97">
        <v>1</v>
      </c>
      <c r="BV8" s="97">
        <v>2</v>
      </c>
      <c r="BW8" s="97">
        <v>3</v>
      </c>
      <c r="BX8" s="97">
        <v>4</v>
      </c>
      <c r="BY8" s="97">
        <v>5</v>
      </c>
      <c r="BZ8" s="97">
        <v>6</v>
      </c>
      <c r="CA8" s="97">
        <v>7</v>
      </c>
      <c r="CB8" s="97">
        <v>8</v>
      </c>
      <c r="CC8" s="97">
        <v>9</v>
      </c>
      <c r="CD8" s="97">
        <v>10</v>
      </c>
      <c r="CE8" s="97">
        <v>11</v>
      </c>
      <c r="CF8" s="97">
        <v>12</v>
      </c>
      <c r="CG8" s="97">
        <v>13</v>
      </c>
      <c r="CH8" s="97">
        <v>14</v>
      </c>
      <c r="CI8" s="97">
        <v>15</v>
      </c>
      <c r="CJ8" s="97">
        <v>16</v>
      </c>
      <c r="CK8" s="97">
        <v>17</v>
      </c>
      <c r="CL8" s="97">
        <v>18</v>
      </c>
      <c r="CM8" s="97">
        <v>19</v>
      </c>
      <c r="CN8" s="97">
        <v>20</v>
      </c>
      <c r="CO8" s="97">
        <v>21</v>
      </c>
      <c r="CP8" s="97">
        <v>22</v>
      </c>
      <c r="CQ8" s="97">
        <v>23</v>
      </c>
      <c r="CR8" s="97">
        <v>24</v>
      </c>
      <c r="CS8" s="97">
        <v>25</v>
      </c>
      <c r="CT8" s="97">
        <v>26</v>
      </c>
      <c r="CU8" s="97">
        <v>27</v>
      </c>
      <c r="CV8" s="97">
        <v>28</v>
      </c>
      <c r="CW8" s="97">
        <v>29</v>
      </c>
      <c r="CX8" s="97">
        <v>30</v>
      </c>
      <c r="CY8" s="97">
        <v>31</v>
      </c>
      <c r="CZ8" s="97">
        <v>32</v>
      </c>
      <c r="DA8" s="97">
        <v>33</v>
      </c>
      <c r="DB8" s="97">
        <v>34</v>
      </c>
      <c r="DC8" s="98">
        <v>35</v>
      </c>
      <c r="DD8" s="98">
        <v>36</v>
      </c>
      <c r="DE8" s="98">
        <v>37</v>
      </c>
      <c r="DF8" s="98">
        <v>38</v>
      </c>
      <c r="DG8" s="98">
        <v>39</v>
      </c>
      <c r="DH8" s="98">
        <v>40</v>
      </c>
      <c r="DI8" s="88"/>
    </row>
    <row r="9" spans="2:113" ht="20.25" customHeight="1" thickTop="1" thickBot="1" x14ac:dyDescent="0.35">
      <c r="B9">
        <v>8</v>
      </c>
      <c r="C9" t="s">
        <v>19</v>
      </c>
      <c r="F9" s="576"/>
      <c r="G9" s="278"/>
      <c r="H9" s="578"/>
      <c r="I9" s="383"/>
      <c r="J9" s="384"/>
      <c r="K9" s="385"/>
      <c r="L9" s="611"/>
      <c r="M9" s="606"/>
      <c r="N9" s="608"/>
      <c r="O9" s="609"/>
      <c r="P9" s="583"/>
      <c r="Q9" s="584"/>
      <c r="R9" s="564"/>
      <c r="S9" s="566"/>
      <c r="T9" s="574"/>
      <c r="U9" s="564"/>
      <c r="V9" s="566"/>
      <c r="W9" s="568"/>
      <c r="X9" s="570"/>
      <c r="Y9" s="572"/>
      <c r="Z9" s="572"/>
      <c r="AA9" s="600"/>
      <c r="AB9" s="598"/>
      <c r="AC9" s="393"/>
      <c r="AE9" s="562"/>
      <c r="AF9" s="562"/>
      <c r="AG9" s="562"/>
      <c r="AH9" s="562"/>
      <c r="AJ9" s="594"/>
      <c r="AK9" s="557"/>
      <c r="AL9" s="290" t="s">
        <v>14</v>
      </c>
      <c r="AM9" s="291">
        <f>AM7</f>
        <v>3</v>
      </c>
      <c r="AN9" s="294" t="str">
        <f>IF(AO8&lt;6,"A",IF(AO8&lt;11,"B",IF(AO8&lt;16,"C","D")))</f>
        <v>B</v>
      </c>
      <c r="AO9" s="284" t="str">
        <f>LOOKUP(AO8,$B$2:$B$20,$C$2:$C$20)</f>
        <v>Lipanská "A"</v>
      </c>
      <c r="AP9" s="285"/>
      <c r="AQ9" s="286" t="str">
        <f>LOOKUP(AQ8,$B$2:$B$20,$C$2:$C$20)</f>
        <v>Mnichovická "A"</v>
      </c>
      <c r="AR9" s="331"/>
      <c r="AS9" s="333"/>
      <c r="AT9" s="329"/>
      <c r="AV9" s="594"/>
      <c r="AW9" s="557"/>
      <c r="AX9" s="290" t="s">
        <v>14</v>
      </c>
      <c r="AY9" s="291">
        <f>AY7</f>
        <v>4</v>
      </c>
      <c r="AZ9" s="296" t="str">
        <f>IF(BA8&lt;6,"A",IF(BA8&lt;11,"B",IF(BA8&lt;16,"C","D")))</f>
        <v>A</v>
      </c>
      <c r="BA9" s="284" t="str">
        <f>LOOKUP(BA8,$B$2:$B$20,$C$2:$C$20)</f>
        <v>Prok.Velikého "B"</v>
      </c>
      <c r="BB9" s="285"/>
      <c r="BC9" s="286" t="str">
        <f>LOOKUP(BC8,$B$2:$B$20,$C$2:$C$20)</f>
        <v>Lipanská "B"</v>
      </c>
      <c r="BD9" s="331"/>
      <c r="BE9" s="333"/>
      <c r="BF9" s="329"/>
      <c r="BQ9" s="107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9"/>
    </row>
    <row r="10" spans="2:113" ht="20.25" customHeight="1" thickTop="1" thickBot="1" x14ac:dyDescent="0.35">
      <c r="B10">
        <v>9</v>
      </c>
      <c r="C10" t="s">
        <v>25</v>
      </c>
      <c r="F10" s="576">
        <v>4</v>
      </c>
      <c r="G10" s="279"/>
      <c r="H10" s="578" t="str">
        <f>LOOKUP(F10,B$2:B$20,C$2:C$20)</f>
        <v>Prok.Velikého "B"</v>
      </c>
      <c r="I10" s="383">
        <f>T4</f>
        <v>14</v>
      </c>
      <c r="J10" s="384" t="s">
        <v>10</v>
      </c>
      <c r="K10" s="385">
        <f>R4</f>
        <v>8</v>
      </c>
      <c r="L10" s="610">
        <f>T6</f>
        <v>13</v>
      </c>
      <c r="M10" s="605" t="s">
        <v>10</v>
      </c>
      <c r="N10" s="607">
        <f>R6</f>
        <v>6</v>
      </c>
      <c r="O10" s="395">
        <f>T8</f>
        <v>10</v>
      </c>
      <c r="P10" s="384" t="s">
        <v>10</v>
      </c>
      <c r="Q10" s="385">
        <f>R8</f>
        <v>9</v>
      </c>
      <c r="R10" s="609"/>
      <c r="S10" s="583"/>
      <c r="T10" s="584"/>
      <c r="U10" s="564">
        <v>8</v>
      </c>
      <c r="V10" s="566" t="s">
        <v>10</v>
      </c>
      <c r="W10" s="568">
        <v>16</v>
      </c>
      <c r="X10" s="603">
        <f>I10+L10+O10+R10+U10</f>
        <v>45</v>
      </c>
      <c r="Y10" s="604" t="s">
        <v>10</v>
      </c>
      <c r="Z10" s="604">
        <f>K10+N10+Q10+T10+W10</f>
        <v>39</v>
      </c>
      <c r="AA10" s="599">
        <f t="shared" si="1"/>
        <v>1.1538461538461537</v>
      </c>
      <c r="AB10" s="601">
        <v>7.0114999999999998</v>
      </c>
      <c r="AC10" s="402">
        <f>IF(AB10=0,"",RANK(AB10,AB$4:AB$13))</f>
        <v>1</v>
      </c>
      <c r="AE10" s="562">
        <f>IF(L10&gt;N10,2,IF(L10&lt;N10,1,0))</f>
        <v>2</v>
      </c>
      <c r="AF10" s="562">
        <f>IF(O10&gt;Q10,2,IF(O10&lt;Q10,1,0))</f>
        <v>2</v>
      </c>
      <c r="AG10" s="562">
        <f>IF(R10&gt;T10,2,IF(R10&lt;T10,1,0))</f>
        <v>0</v>
      </c>
      <c r="AH10" s="562">
        <f>IF(U10&gt;W10,2,IF(U10&lt;W10,1,0))</f>
        <v>1</v>
      </c>
      <c r="AJ10" s="594" t="s">
        <v>27</v>
      </c>
      <c r="AK10" s="556">
        <f>AK8+$AK$50</f>
        <v>0.38750000000000012</v>
      </c>
      <c r="AL10" s="287">
        <f>AL8+5</f>
        <v>21</v>
      </c>
      <c r="AM10" s="288" t="s">
        <v>8</v>
      </c>
      <c r="AN10" s="295" t="s">
        <v>9</v>
      </c>
      <c r="AO10" s="281">
        <v>1</v>
      </c>
      <c r="AP10" s="282" t="s">
        <v>10</v>
      </c>
      <c r="AQ10" s="283">
        <v>3</v>
      </c>
      <c r="AR10" s="330"/>
      <c r="AS10" s="332" t="s">
        <v>10</v>
      </c>
      <c r="AT10" s="328"/>
      <c r="AV10" s="594" t="s">
        <v>27</v>
      </c>
      <c r="AW10" s="556">
        <f>AK10</f>
        <v>0.38750000000000012</v>
      </c>
      <c r="AX10" s="287">
        <f>AX8+5</f>
        <v>22</v>
      </c>
      <c r="AY10" s="288" t="s">
        <v>8</v>
      </c>
      <c r="AZ10" s="293" t="s">
        <v>9</v>
      </c>
      <c r="BA10" s="281">
        <v>6</v>
      </c>
      <c r="BB10" s="282" t="s">
        <v>10</v>
      </c>
      <c r="BC10" s="283">
        <v>8</v>
      </c>
      <c r="BD10" s="330"/>
      <c r="BE10" s="332" t="s">
        <v>10</v>
      </c>
      <c r="BF10" s="328"/>
      <c r="BQ10" s="82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4"/>
    </row>
    <row r="11" spans="2:113" ht="20.25" customHeight="1" thickTop="1" thickBot="1" x14ac:dyDescent="0.35">
      <c r="B11">
        <v>10</v>
      </c>
      <c r="C11" t="s">
        <v>26</v>
      </c>
      <c r="F11" s="576"/>
      <c r="G11" s="278"/>
      <c r="H11" s="578"/>
      <c r="I11" s="383"/>
      <c r="J11" s="384"/>
      <c r="K11" s="385"/>
      <c r="L11" s="611"/>
      <c r="M11" s="606"/>
      <c r="N11" s="608"/>
      <c r="O11" s="395"/>
      <c r="P11" s="384"/>
      <c r="Q11" s="385"/>
      <c r="R11" s="609"/>
      <c r="S11" s="583"/>
      <c r="T11" s="584"/>
      <c r="U11" s="564"/>
      <c r="V11" s="566"/>
      <c r="W11" s="568"/>
      <c r="X11" s="570"/>
      <c r="Y11" s="572"/>
      <c r="Z11" s="572"/>
      <c r="AA11" s="600"/>
      <c r="AB11" s="598"/>
      <c r="AC11" s="393"/>
      <c r="AE11" s="562"/>
      <c r="AF11" s="562"/>
      <c r="AG11" s="562"/>
      <c r="AH11" s="562"/>
      <c r="AJ11" s="594"/>
      <c r="AK11" s="557"/>
      <c r="AL11" s="290" t="s">
        <v>14</v>
      </c>
      <c r="AM11" s="291">
        <f>AM9</f>
        <v>3</v>
      </c>
      <c r="AN11" s="296" t="str">
        <f>IF(AO10&lt;6,"A",IF(AO10&lt;11,"B",IF(AO10&lt;16,"C","D")))</f>
        <v>A</v>
      </c>
      <c r="AO11" s="284" t="str">
        <f>LOOKUP(AO10,$B$2:$B$20,$C$2:$C$20)</f>
        <v>Bezručova "A"</v>
      </c>
      <c r="AP11" s="285"/>
      <c r="AQ11" s="286" t="str">
        <f>LOOKUP(AQ10,$B$2:$B$20,$C$2:$C$20)</f>
        <v>Masarykova "A"</v>
      </c>
      <c r="AR11" s="331"/>
      <c r="AS11" s="333"/>
      <c r="AT11" s="329"/>
      <c r="AV11" s="594"/>
      <c r="AW11" s="557"/>
      <c r="AX11" s="290" t="s">
        <v>14</v>
      </c>
      <c r="AY11" s="291">
        <f>AY9</f>
        <v>4</v>
      </c>
      <c r="AZ11" s="294" t="str">
        <f>IF(BA10&lt;6,"A",IF(BA10&lt;11,"B",IF(BA10&lt;16,"C","D")))</f>
        <v>B</v>
      </c>
      <c r="BA11" s="284" t="str">
        <f>LOOKUP(BA10,$B$2:$B$20,$C$2:$C$20)</f>
        <v>Červ. Pečky "A"</v>
      </c>
      <c r="BB11" s="285"/>
      <c r="BC11" s="286" t="str">
        <f>LOOKUP(BC10,$B$2:$B$20,$C$2:$C$20)</f>
        <v>Mnichovická "A"</v>
      </c>
      <c r="BD11" s="331"/>
      <c r="BE11" s="333"/>
      <c r="BF11" s="329"/>
      <c r="BH11" s="6" t="str">
        <f>AJ4</f>
        <v>2. KOLO</v>
      </c>
      <c r="BI11" s="6">
        <f>AK4</f>
        <v>0.36250000000000004</v>
      </c>
      <c r="BJ11" s="6">
        <f>AL4</f>
        <v>6</v>
      </c>
      <c r="BK11" s="6" t="str">
        <f t="shared" ref="BK11:BO12" si="2">AM4</f>
        <v>HŘIŠTĚ</v>
      </c>
      <c r="BL11" s="6" t="str">
        <f t="shared" si="2"/>
        <v>skupina</v>
      </c>
      <c r="BM11" s="6">
        <f t="shared" si="2"/>
        <v>3</v>
      </c>
      <c r="BN11" s="6" t="str">
        <f t="shared" si="2"/>
        <v>:</v>
      </c>
      <c r="BO11" s="6">
        <f t="shared" si="2"/>
        <v>5</v>
      </c>
      <c r="BQ11" s="85"/>
      <c r="BR11" s="548" t="str">
        <f>BH11</f>
        <v>2. KOLO</v>
      </c>
      <c r="BS11" s="548"/>
      <c r="BT11" s="548"/>
      <c r="BU11" s="548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549">
        <f>BJ11</f>
        <v>6</v>
      </c>
      <c r="CG11" s="549"/>
      <c r="CH11" s="550" t="s">
        <v>11</v>
      </c>
      <c r="CI11" s="550"/>
      <c r="CJ11" s="550"/>
      <c r="CK11" s="550"/>
      <c r="CL11" s="551" t="s">
        <v>12</v>
      </c>
      <c r="CM11" s="552">
        <f>BI11</f>
        <v>0.36250000000000004</v>
      </c>
      <c r="CN11" s="552"/>
      <c r="CO11" s="553" t="s">
        <v>9</v>
      </c>
      <c r="CP11" s="553"/>
      <c r="CQ11" s="541" t="str">
        <f>BL12</f>
        <v>A</v>
      </c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7"/>
      <c r="DD11" s="542" t="s">
        <v>13</v>
      </c>
      <c r="DE11" s="542"/>
      <c r="DF11" s="542"/>
      <c r="DG11" s="543">
        <f>BK12</f>
        <v>3</v>
      </c>
      <c r="DH11" s="543"/>
      <c r="DI11" s="88"/>
    </row>
    <row r="12" spans="2:113" ht="20.25" customHeight="1" thickTop="1" thickBot="1" x14ac:dyDescent="0.35">
      <c r="B12">
        <v>11</v>
      </c>
      <c r="C12" t="s">
        <v>18</v>
      </c>
      <c r="F12" s="576">
        <v>5</v>
      </c>
      <c r="G12" s="279"/>
      <c r="H12" s="578" t="str">
        <f>LOOKUP(F12,B$2:B$20,C$2:C$20)</f>
        <v>Lipanská "B"</v>
      </c>
      <c r="I12" s="383">
        <f>W4</f>
        <v>18</v>
      </c>
      <c r="J12" s="384" t="s">
        <v>10</v>
      </c>
      <c r="K12" s="385">
        <f>U4</f>
        <v>5</v>
      </c>
      <c r="L12" s="610">
        <f>W6</f>
        <v>7</v>
      </c>
      <c r="M12" s="605" t="s">
        <v>10</v>
      </c>
      <c r="N12" s="607">
        <f>U6</f>
        <v>9</v>
      </c>
      <c r="O12" s="395">
        <f>W8</f>
        <v>7</v>
      </c>
      <c r="P12" s="384" t="s">
        <v>10</v>
      </c>
      <c r="Q12" s="385">
        <f>U8</f>
        <v>11</v>
      </c>
      <c r="R12" s="395">
        <f>W10</f>
        <v>16</v>
      </c>
      <c r="S12" s="384" t="s">
        <v>10</v>
      </c>
      <c r="T12" s="385">
        <f>U10</f>
        <v>8</v>
      </c>
      <c r="U12" s="609"/>
      <c r="V12" s="583"/>
      <c r="W12" s="617"/>
      <c r="X12" s="603">
        <f>I12+L12+O12+R12+U12</f>
        <v>48</v>
      </c>
      <c r="Y12" s="604" t="s">
        <v>10</v>
      </c>
      <c r="Z12" s="604">
        <f>K12+N12+Q12+T12+W12</f>
        <v>33</v>
      </c>
      <c r="AA12" s="599">
        <f t="shared" si="1"/>
        <v>1.4545454545454546</v>
      </c>
      <c r="AB12" s="601">
        <v>6.0145</v>
      </c>
      <c r="AC12" s="402">
        <f>IF(AB12=0,"",RANK(AB12,AB$4:AB$13))</f>
        <v>3</v>
      </c>
      <c r="AE12" s="562">
        <f>IF(L12&gt;N12,2,IF(L12&lt;N12,1,0))</f>
        <v>1</v>
      </c>
      <c r="AF12" s="562">
        <f>IF(O12&gt;Q12,2,IF(O12&lt;Q12,1,0))</f>
        <v>1</v>
      </c>
      <c r="AG12" s="562">
        <f>IF(R12&gt;T12,2,IF(R12&lt;T12,1,0))</f>
        <v>2</v>
      </c>
      <c r="AH12" s="562">
        <f>IF(U12&gt;W12,2,IF(U12&lt;W12,1,0))</f>
        <v>0</v>
      </c>
      <c r="AJ12" s="594" t="s">
        <v>30</v>
      </c>
      <c r="AK12" s="556">
        <f>AK10+$AK$50</f>
        <v>0.39583333333333348</v>
      </c>
      <c r="AL12" s="287">
        <f>AL10+5</f>
        <v>26</v>
      </c>
      <c r="AM12" s="288" t="s">
        <v>8</v>
      </c>
      <c r="AN12" s="293" t="s">
        <v>9</v>
      </c>
      <c r="AO12" s="281">
        <v>7</v>
      </c>
      <c r="AP12" s="282" t="s">
        <v>10</v>
      </c>
      <c r="AQ12" s="283">
        <v>10</v>
      </c>
      <c r="AR12" s="330"/>
      <c r="AS12" s="332" t="s">
        <v>10</v>
      </c>
      <c r="AT12" s="328"/>
      <c r="AV12" s="594" t="s">
        <v>30</v>
      </c>
      <c r="AW12" s="556">
        <f>AK12</f>
        <v>0.39583333333333348</v>
      </c>
      <c r="AX12" s="287">
        <f>AX10+5</f>
        <v>27</v>
      </c>
      <c r="AY12" s="288" t="s">
        <v>8</v>
      </c>
      <c r="AZ12" s="289" t="s">
        <v>9</v>
      </c>
      <c r="BA12" s="281">
        <v>11</v>
      </c>
      <c r="BB12" s="282" t="s">
        <v>10</v>
      </c>
      <c r="BC12" s="283">
        <v>13</v>
      </c>
      <c r="BD12" s="330"/>
      <c r="BE12" s="332" t="s">
        <v>10</v>
      </c>
      <c r="BF12" s="328"/>
      <c r="BK12" s="6">
        <f t="shared" si="2"/>
        <v>3</v>
      </c>
      <c r="BL12" s="6" t="str">
        <f t="shared" si="2"/>
        <v>A</v>
      </c>
      <c r="BM12" s="6" t="str">
        <f t="shared" si="2"/>
        <v>Masarykova "A"</v>
      </c>
      <c r="BN12" s="6">
        <f t="shared" si="2"/>
        <v>0</v>
      </c>
      <c r="BO12" s="6" t="str">
        <f t="shared" si="2"/>
        <v>Lipanská "B"</v>
      </c>
      <c r="BQ12" s="85"/>
      <c r="BR12" s="548"/>
      <c r="BS12" s="548"/>
      <c r="BT12" s="548"/>
      <c r="BU12" s="548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549"/>
      <c r="CG12" s="549"/>
      <c r="CH12" s="550"/>
      <c r="CI12" s="550"/>
      <c r="CJ12" s="550"/>
      <c r="CK12" s="550"/>
      <c r="CL12" s="551"/>
      <c r="CM12" s="552"/>
      <c r="CN12" s="552"/>
      <c r="CO12" s="553"/>
      <c r="CP12" s="553"/>
      <c r="CQ12" s="541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7"/>
      <c r="DD12" s="542"/>
      <c r="DE12" s="542"/>
      <c r="DF12" s="542"/>
      <c r="DG12" s="543"/>
      <c r="DH12" s="543"/>
      <c r="DI12" s="88"/>
    </row>
    <row r="13" spans="2:113" ht="20.25" customHeight="1" thickTop="1" thickBot="1" x14ac:dyDescent="0.35">
      <c r="B13">
        <v>12</v>
      </c>
      <c r="C13" t="s">
        <v>32</v>
      </c>
      <c r="F13" s="614"/>
      <c r="G13" s="280"/>
      <c r="H13" s="615"/>
      <c r="I13" s="406"/>
      <c r="J13" s="407"/>
      <c r="K13" s="408"/>
      <c r="L13" s="616"/>
      <c r="M13" s="612"/>
      <c r="N13" s="613"/>
      <c r="O13" s="409"/>
      <c r="P13" s="407"/>
      <c r="Q13" s="408"/>
      <c r="R13" s="409"/>
      <c r="S13" s="407"/>
      <c r="T13" s="408"/>
      <c r="U13" s="618"/>
      <c r="V13" s="619"/>
      <c r="W13" s="620"/>
      <c r="X13" s="621"/>
      <c r="Y13" s="622"/>
      <c r="Z13" s="622"/>
      <c r="AA13" s="623"/>
      <c r="AB13" s="624"/>
      <c r="AC13" s="418"/>
      <c r="AE13" s="562"/>
      <c r="AF13" s="562"/>
      <c r="AG13" s="562"/>
      <c r="AH13" s="562"/>
      <c r="AJ13" s="594"/>
      <c r="AK13" s="557"/>
      <c r="AL13" s="290" t="s">
        <v>14</v>
      </c>
      <c r="AM13" s="291">
        <f>AM11</f>
        <v>3</v>
      </c>
      <c r="AN13" s="294" t="str">
        <f>IF(AO12&lt;6,"A",IF(AO12&lt;11,"B",IF(AO12&lt;16,"C","D")))</f>
        <v>B</v>
      </c>
      <c r="AO13" s="284" t="str">
        <f>LOOKUP(AO12,$B$2:$B$20,$C$2:$C$20)</f>
        <v>Lipanská "A"</v>
      </c>
      <c r="AP13" s="285"/>
      <c r="AQ13" s="286" t="str">
        <f>LOOKUP(AQ12,$B$2:$B$20,$C$2:$C$20)</f>
        <v>Masarykova "B"</v>
      </c>
      <c r="AR13" s="331"/>
      <c r="AS13" s="333"/>
      <c r="AT13" s="329"/>
      <c r="AV13" s="594"/>
      <c r="AW13" s="557"/>
      <c r="AX13" s="290" t="s">
        <v>14</v>
      </c>
      <c r="AY13" s="291">
        <f>AY11</f>
        <v>4</v>
      </c>
      <c r="AZ13" s="292" t="str">
        <f>IF(BA12&lt;6,"A",IF(BA12&lt;11,"B",IF(BA12&lt;16,"C","D")))</f>
        <v>C</v>
      </c>
      <c r="BA13" s="284" t="str">
        <f>LOOKUP(BA12,$B$2:$B$20,$C$2:$C$20)</f>
        <v>Kmochova "A"</v>
      </c>
      <c r="BB13" s="285"/>
      <c r="BC13" s="286" t="str">
        <f>LOOKUP(BC12,$B$2:$B$20,$C$2:$C$20)</f>
        <v>Bezručova "B"</v>
      </c>
      <c r="BD13" s="331"/>
      <c r="BE13" s="333"/>
      <c r="BF13" s="329"/>
      <c r="BQ13" s="85"/>
      <c r="BR13" s="89"/>
      <c r="BS13" s="89"/>
      <c r="BT13" s="89"/>
      <c r="BU13" s="89"/>
      <c r="BV13" s="587" t="s">
        <v>16</v>
      </c>
      <c r="BW13" s="587"/>
      <c r="BX13" s="90">
        <f>BM11</f>
        <v>3</v>
      </c>
      <c r="BY13" s="91" t="s">
        <v>17</v>
      </c>
      <c r="BZ13" s="585" t="str">
        <f>LOOKUP(BX13,$B$2:$B$20,$C$2:$C$20)</f>
        <v>Masarykova "A"</v>
      </c>
      <c r="CA13" s="585"/>
      <c r="CB13" s="585"/>
      <c r="CC13" s="585"/>
      <c r="CD13" s="585"/>
      <c r="CE13" s="585"/>
      <c r="CF13" s="585"/>
      <c r="CG13" s="585"/>
      <c r="CH13" s="585"/>
      <c r="CI13" s="585"/>
      <c r="CJ13" s="586"/>
      <c r="CK13" s="586"/>
      <c r="CL13" s="92"/>
      <c r="CM13" s="92"/>
      <c r="CN13" s="92"/>
      <c r="CO13" s="92"/>
      <c r="CP13" s="92"/>
      <c r="CQ13" s="89"/>
      <c r="CR13" s="587" t="s">
        <v>16</v>
      </c>
      <c r="CS13" s="587"/>
      <c r="CT13" s="90">
        <f>BO11</f>
        <v>5</v>
      </c>
      <c r="CU13" s="91" t="s">
        <v>17</v>
      </c>
      <c r="CV13" s="585" t="str">
        <f>LOOKUP(CT13,$B$2:$B$20,$C$2:$C$20)</f>
        <v>Lipanská "B"</v>
      </c>
      <c r="CW13" s="585"/>
      <c r="CX13" s="585"/>
      <c r="CY13" s="585"/>
      <c r="CZ13" s="585"/>
      <c r="DA13" s="585"/>
      <c r="DB13" s="585"/>
      <c r="DC13" s="585"/>
      <c r="DD13" s="585"/>
      <c r="DE13" s="585"/>
      <c r="DF13" s="585"/>
      <c r="DG13" s="585"/>
      <c r="DH13" s="585"/>
      <c r="DI13" s="88"/>
    </row>
    <row r="14" spans="2:113" ht="20.25" customHeight="1" thickTop="1" thickBot="1" x14ac:dyDescent="0.35">
      <c r="B14">
        <v>13</v>
      </c>
      <c r="C14" t="s">
        <v>38</v>
      </c>
      <c r="AE14" s="562"/>
      <c r="AF14" s="562"/>
      <c r="AG14" s="562"/>
      <c r="AH14" s="562"/>
      <c r="AJ14" s="594" t="s">
        <v>33</v>
      </c>
      <c r="AK14" s="556">
        <v>0.40416666666666662</v>
      </c>
      <c r="AL14" s="287">
        <f>AL12+5</f>
        <v>31</v>
      </c>
      <c r="AM14" s="288" t="s">
        <v>8</v>
      </c>
      <c r="AN14" s="289" t="s">
        <v>9</v>
      </c>
      <c r="AO14" s="281">
        <v>13</v>
      </c>
      <c r="AP14" s="282" t="s">
        <v>10</v>
      </c>
      <c r="AQ14" s="283">
        <v>14</v>
      </c>
      <c r="AR14" s="330"/>
      <c r="AS14" s="332" t="s">
        <v>10</v>
      </c>
      <c r="AT14" s="328"/>
      <c r="AV14" s="594" t="s">
        <v>33</v>
      </c>
      <c r="AW14" s="556">
        <v>0.40416666666666662</v>
      </c>
      <c r="AX14" s="287">
        <f>AX12+5</f>
        <v>32</v>
      </c>
      <c r="AY14" s="288" t="s">
        <v>8</v>
      </c>
      <c r="AZ14" s="288" t="s">
        <v>9</v>
      </c>
      <c r="BA14" s="281">
        <v>18</v>
      </c>
      <c r="BB14" s="282" t="s">
        <v>10</v>
      </c>
      <c r="BC14" s="283">
        <v>19</v>
      </c>
      <c r="BD14" s="330"/>
      <c r="BE14" s="332" t="s">
        <v>10</v>
      </c>
      <c r="BF14" s="328"/>
      <c r="BQ14" s="85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93"/>
      <c r="DD14" s="93"/>
      <c r="DE14" s="93"/>
      <c r="DF14" s="93"/>
      <c r="DG14" s="93"/>
      <c r="DH14" s="93"/>
      <c r="DI14" s="88"/>
    </row>
    <row r="15" spans="2:113" ht="20.25" customHeight="1" thickTop="1" thickBot="1" x14ac:dyDescent="0.35">
      <c r="B15">
        <v>14</v>
      </c>
      <c r="C15" t="s">
        <v>37</v>
      </c>
      <c r="F15" s="625" t="s">
        <v>43</v>
      </c>
      <c r="G15" s="626"/>
      <c r="H15" s="627"/>
      <c r="I15" s="531">
        <f>F17</f>
        <v>6</v>
      </c>
      <c r="J15" s="532"/>
      <c r="K15" s="533"/>
      <c r="L15" s="534">
        <f>F19</f>
        <v>7</v>
      </c>
      <c r="M15" s="532"/>
      <c r="N15" s="533"/>
      <c r="O15" s="534">
        <f>F21</f>
        <v>8</v>
      </c>
      <c r="P15" s="532"/>
      <c r="Q15" s="532"/>
      <c r="R15" s="534">
        <f>F23</f>
        <v>9</v>
      </c>
      <c r="S15" s="532"/>
      <c r="T15" s="533"/>
      <c r="U15" s="532">
        <f>F25</f>
        <v>10</v>
      </c>
      <c r="V15" s="532"/>
      <c r="W15" s="532"/>
      <c r="X15" s="535" t="s">
        <v>3</v>
      </c>
      <c r="Y15" s="536"/>
      <c r="Z15" s="536"/>
      <c r="AA15" s="539" t="s">
        <v>61</v>
      </c>
      <c r="AB15" s="558" t="s">
        <v>5</v>
      </c>
      <c r="AC15" s="560" t="s">
        <v>6</v>
      </c>
      <c r="AE15" s="562"/>
      <c r="AF15" s="562"/>
      <c r="AG15" s="562"/>
      <c r="AH15" s="562"/>
      <c r="AJ15" s="594"/>
      <c r="AK15" s="557"/>
      <c r="AL15" s="290" t="s">
        <v>14</v>
      </c>
      <c r="AM15" s="291">
        <f>AM13</f>
        <v>3</v>
      </c>
      <c r="AN15" s="292" t="str">
        <f>IF(AO14&lt;6,"A",IF(AO14&lt;11,"B",IF(AO14&lt;16,"C","D")))</f>
        <v>C</v>
      </c>
      <c r="AO15" s="284" t="str">
        <f>LOOKUP(AO14,$B$2:$B$20,$C$2:$C$20)</f>
        <v>Bezručova "B"</v>
      </c>
      <c r="AP15" s="285"/>
      <c r="AQ15" s="286" t="str">
        <f>LOOKUP(AQ14,$B$2:$B$20,$C$2:$C$20)</f>
        <v>Ovčárecká "B"</v>
      </c>
      <c r="AR15" s="331"/>
      <c r="AS15" s="333"/>
      <c r="AT15" s="329"/>
      <c r="AV15" s="594"/>
      <c r="AW15" s="557"/>
      <c r="AX15" s="290" t="s">
        <v>14</v>
      </c>
      <c r="AY15" s="291">
        <f>AY13</f>
        <v>4</v>
      </c>
      <c r="AZ15" s="291" t="str">
        <f>IF(BA14&lt;6,"A",IF(BA14&lt;11,"B",IF(BA14&lt;16,"C","D")))</f>
        <v>D</v>
      </c>
      <c r="BA15" s="284" t="str">
        <f>LOOKUP(BA14,$B$2:$B$20,$C$2:$C$20)</f>
        <v>Kmochova "B"</v>
      </c>
      <c r="BB15" s="285"/>
      <c r="BC15" s="286" t="str">
        <f>LOOKUP(BC14,$B$2:$B$20,$C$2:$C$20)</f>
        <v>Červ.Pečky "B"</v>
      </c>
      <c r="BD15" s="331"/>
      <c r="BE15" s="333"/>
      <c r="BF15" s="329"/>
      <c r="BQ15" s="85"/>
      <c r="BR15" s="94" t="s">
        <v>21</v>
      </c>
      <c r="BS15" s="95">
        <f>BX13</f>
        <v>3</v>
      </c>
      <c r="BT15" s="96" t="s">
        <v>10</v>
      </c>
      <c r="BU15" s="97">
        <v>1</v>
      </c>
      <c r="BV15" s="97">
        <v>2</v>
      </c>
      <c r="BW15" s="97">
        <v>3</v>
      </c>
      <c r="BX15" s="97">
        <v>4</v>
      </c>
      <c r="BY15" s="97">
        <v>5</v>
      </c>
      <c r="BZ15" s="97">
        <v>6</v>
      </c>
      <c r="CA15" s="97">
        <v>7</v>
      </c>
      <c r="CB15" s="97">
        <v>8</v>
      </c>
      <c r="CC15" s="97">
        <v>9</v>
      </c>
      <c r="CD15" s="97">
        <v>10</v>
      </c>
      <c r="CE15" s="97">
        <v>11</v>
      </c>
      <c r="CF15" s="97">
        <v>12</v>
      </c>
      <c r="CG15" s="97">
        <v>13</v>
      </c>
      <c r="CH15" s="97">
        <v>14</v>
      </c>
      <c r="CI15" s="97">
        <v>15</v>
      </c>
      <c r="CJ15" s="97">
        <v>16</v>
      </c>
      <c r="CK15" s="97">
        <v>17</v>
      </c>
      <c r="CL15" s="97">
        <v>18</v>
      </c>
      <c r="CM15" s="97">
        <v>19</v>
      </c>
      <c r="CN15" s="97">
        <v>20</v>
      </c>
      <c r="CO15" s="97">
        <v>21</v>
      </c>
      <c r="CP15" s="97">
        <v>22</v>
      </c>
      <c r="CQ15" s="97">
        <v>23</v>
      </c>
      <c r="CR15" s="97">
        <v>24</v>
      </c>
      <c r="CS15" s="97">
        <v>25</v>
      </c>
      <c r="CT15" s="97">
        <v>26</v>
      </c>
      <c r="CU15" s="97">
        <v>27</v>
      </c>
      <c r="CV15" s="97">
        <v>28</v>
      </c>
      <c r="CW15" s="97">
        <v>29</v>
      </c>
      <c r="CX15" s="97">
        <v>30</v>
      </c>
      <c r="CY15" s="97">
        <v>31</v>
      </c>
      <c r="CZ15" s="97">
        <v>32</v>
      </c>
      <c r="DA15" s="97">
        <v>33</v>
      </c>
      <c r="DB15" s="97">
        <v>34</v>
      </c>
      <c r="DC15" s="98">
        <v>35</v>
      </c>
      <c r="DD15" s="98">
        <v>36</v>
      </c>
      <c r="DE15" s="98">
        <v>37</v>
      </c>
      <c r="DF15" s="98">
        <v>38</v>
      </c>
      <c r="DG15" s="98">
        <v>39</v>
      </c>
      <c r="DH15" s="98">
        <v>40</v>
      </c>
      <c r="DI15" s="88"/>
    </row>
    <row r="16" spans="2:113" ht="20.25" customHeight="1" thickTop="1" thickBot="1" x14ac:dyDescent="0.35">
      <c r="B16">
        <v>15</v>
      </c>
      <c r="C16" t="s">
        <v>40</v>
      </c>
      <c r="F16" s="628"/>
      <c r="G16" s="629"/>
      <c r="H16" s="630"/>
      <c r="I16" s="544" t="str">
        <f>H17</f>
        <v>Červ. Pečky "A"</v>
      </c>
      <c r="J16" s="545"/>
      <c r="K16" s="546"/>
      <c r="L16" s="547" t="str">
        <f>H19</f>
        <v>Lipanská "A"</v>
      </c>
      <c r="M16" s="545"/>
      <c r="N16" s="546"/>
      <c r="O16" s="547" t="str">
        <f>H21</f>
        <v>Mnichovická "A"</v>
      </c>
      <c r="P16" s="545"/>
      <c r="Q16" s="545"/>
      <c r="R16" s="547" t="str">
        <f>H23</f>
        <v>Velim "B"</v>
      </c>
      <c r="S16" s="545"/>
      <c r="T16" s="546"/>
      <c r="U16" s="545" t="str">
        <f>H25</f>
        <v>Masarykova "B"</v>
      </c>
      <c r="V16" s="545"/>
      <c r="W16" s="545"/>
      <c r="X16" s="537"/>
      <c r="Y16" s="538"/>
      <c r="Z16" s="538"/>
      <c r="AA16" s="540"/>
      <c r="AB16" s="559"/>
      <c r="AC16" s="561"/>
      <c r="AJ16" s="59"/>
      <c r="AK16" s="60"/>
      <c r="AL16" s="61"/>
      <c r="AM16" s="62"/>
      <c r="AN16" s="62"/>
      <c r="AO16" s="63"/>
      <c r="AP16" s="64"/>
      <c r="AQ16" s="63"/>
      <c r="AR16" s="64"/>
      <c r="AS16" s="64"/>
      <c r="AT16" s="64"/>
      <c r="AV16" s="61"/>
      <c r="AW16" s="60"/>
      <c r="AX16" s="61"/>
      <c r="AY16" s="62"/>
      <c r="AZ16" s="62"/>
      <c r="BA16" s="63"/>
      <c r="BB16" s="64"/>
      <c r="BC16" s="63"/>
      <c r="BD16" s="64"/>
      <c r="BE16" s="64"/>
      <c r="BF16" s="64"/>
      <c r="BQ16" s="85"/>
      <c r="BR16" s="99"/>
      <c r="BS16" s="100"/>
      <c r="BT16" s="101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3"/>
      <c r="DD16" s="103"/>
      <c r="DE16" s="103"/>
      <c r="DF16" s="103"/>
      <c r="DG16" s="103"/>
      <c r="DH16" s="103"/>
      <c r="DI16" s="88"/>
    </row>
    <row r="17" spans="2:113" ht="20.25" customHeight="1" thickTop="1" thickBot="1" x14ac:dyDescent="0.3">
      <c r="B17">
        <v>16</v>
      </c>
      <c r="C17" t="s">
        <v>63</v>
      </c>
      <c r="F17" s="575">
        <v>6</v>
      </c>
      <c r="G17" s="277"/>
      <c r="H17" s="577" t="str">
        <f>LOOKUP(F17,B$2:B$20,C$2:C$20)</f>
        <v>Červ. Pečky "A"</v>
      </c>
      <c r="I17" s="579"/>
      <c r="J17" s="580"/>
      <c r="K17" s="581"/>
      <c r="L17" s="563">
        <v>8</v>
      </c>
      <c r="M17" s="565" t="s">
        <v>10</v>
      </c>
      <c r="N17" s="573">
        <v>1</v>
      </c>
      <c r="O17" s="563">
        <v>4</v>
      </c>
      <c r="P17" s="565" t="s">
        <v>10</v>
      </c>
      <c r="Q17" s="573">
        <v>5</v>
      </c>
      <c r="R17" s="563">
        <v>16</v>
      </c>
      <c r="S17" s="565" t="s">
        <v>10</v>
      </c>
      <c r="T17" s="573">
        <v>3</v>
      </c>
      <c r="U17" s="631">
        <v>4</v>
      </c>
      <c r="V17" s="633" t="s">
        <v>10</v>
      </c>
      <c r="W17" s="635">
        <v>2</v>
      </c>
      <c r="X17" s="569">
        <f>I17+L17+O17+R17+U17</f>
        <v>32</v>
      </c>
      <c r="Y17" s="571" t="s">
        <v>10</v>
      </c>
      <c r="Z17" s="571">
        <f>K17+N17+Q17+T17+W17</f>
        <v>11</v>
      </c>
      <c r="AA17" s="595">
        <f>IF(X17=0,0,X17/Z17)</f>
        <v>2.9090909090909092</v>
      </c>
      <c r="AB17" s="597">
        <f>AE17+AF17+AG17+AH17+(AA17/100)</f>
        <v>7.0290909090909093</v>
      </c>
      <c r="AC17" s="392">
        <v>1</v>
      </c>
      <c r="AE17" s="562">
        <f>IF(L17&gt;N17,2,IF(L17&lt;N17,1,0))</f>
        <v>2</v>
      </c>
      <c r="AF17" s="562">
        <f>IF(O17&gt;Q17,2,IF(O17&lt;Q17,1,0))</f>
        <v>1</v>
      </c>
      <c r="AG17" s="562">
        <f>IF(R17&gt;T17,2,IF(R17&lt;T17,1,0))</f>
        <v>2</v>
      </c>
      <c r="AH17" s="562">
        <f>IF(U17&gt;W17,2,IF(U17&lt;W17,1,0))</f>
        <v>2</v>
      </c>
      <c r="AJ17" s="301" t="s">
        <v>130</v>
      </c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V17" s="301" t="s">
        <v>131</v>
      </c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Q17" s="85"/>
      <c r="BR17" s="104" t="s">
        <v>21</v>
      </c>
      <c r="BS17" s="105">
        <f>CT13</f>
        <v>5</v>
      </c>
      <c r="BT17" s="106" t="s">
        <v>10</v>
      </c>
      <c r="BU17" s="97">
        <v>1</v>
      </c>
      <c r="BV17" s="97">
        <v>2</v>
      </c>
      <c r="BW17" s="97">
        <v>3</v>
      </c>
      <c r="BX17" s="97">
        <v>4</v>
      </c>
      <c r="BY17" s="97">
        <v>5</v>
      </c>
      <c r="BZ17" s="97">
        <v>6</v>
      </c>
      <c r="CA17" s="97">
        <v>7</v>
      </c>
      <c r="CB17" s="97">
        <v>8</v>
      </c>
      <c r="CC17" s="97">
        <v>9</v>
      </c>
      <c r="CD17" s="97">
        <v>10</v>
      </c>
      <c r="CE17" s="97">
        <v>11</v>
      </c>
      <c r="CF17" s="97">
        <v>12</v>
      </c>
      <c r="CG17" s="97">
        <v>13</v>
      </c>
      <c r="CH17" s="97">
        <v>14</v>
      </c>
      <c r="CI17" s="97">
        <v>15</v>
      </c>
      <c r="CJ17" s="97">
        <v>16</v>
      </c>
      <c r="CK17" s="97">
        <v>17</v>
      </c>
      <c r="CL17" s="97">
        <v>18</v>
      </c>
      <c r="CM17" s="97">
        <v>19</v>
      </c>
      <c r="CN17" s="97">
        <v>20</v>
      </c>
      <c r="CO17" s="97">
        <v>21</v>
      </c>
      <c r="CP17" s="97">
        <v>22</v>
      </c>
      <c r="CQ17" s="97">
        <v>23</v>
      </c>
      <c r="CR17" s="97">
        <v>24</v>
      </c>
      <c r="CS17" s="97">
        <v>25</v>
      </c>
      <c r="CT17" s="97">
        <v>26</v>
      </c>
      <c r="CU17" s="97">
        <v>27</v>
      </c>
      <c r="CV17" s="97">
        <v>28</v>
      </c>
      <c r="CW17" s="97">
        <v>29</v>
      </c>
      <c r="CX17" s="97">
        <v>30</v>
      </c>
      <c r="CY17" s="97">
        <v>31</v>
      </c>
      <c r="CZ17" s="97">
        <v>32</v>
      </c>
      <c r="DA17" s="97">
        <v>33</v>
      </c>
      <c r="DB17" s="97">
        <v>34</v>
      </c>
      <c r="DC17" s="98">
        <v>35</v>
      </c>
      <c r="DD17" s="98">
        <v>36</v>
      </c>
      <c r="DE17" s="98">
        <v>37</v>
      </c>
      <c r="DF17" s="98">
        <v>38</v>
      </c>
      <c r="DG17" s="98">
        <v>39</v>
      </c>
      <c r="DH17" s="98">
        <v>40</v>
      </c>
      <c r="DI17" s="88"/>
    </row>
    <row r="18" spans="2:113" ht="20.25" customHeight="1" thickTop="1" thickBot="1" x14ac:dyDescent="0.35">
      <c r="B18">
        <v>17</v>
      </c>
      <c r="C18" t="s">
        <v>35</v>
      </c>
      <c r="F18" s="576"/>
      <c r="G18" s="278"/>
      <c r="H18" s="578"/>
      <c r="I18" s="582"/>
      <c r="J18" s="583"/>
      <c r="K18" s="584"/>
      <c r="L18" s="564"/>
      <c r="M18" s="566"/>
      <c r="N18" s="574"/>
      <c r="O18" s="564"/>
      <c r="P18" s="566"/>
      <c r="Q18" s="574"/>
      <c r="R18" s="564"/>
      <c r="S18" s="566"/>
      <c r="T18" s="574"/>
      <c r="U18" s="632"/>
      <c r="V18" s="634"/>
      <c r="W18" s="636"/>
      <c r="X18" s="570"/>
      <c r="Y18" s="572"/>
      <c r="Z18" s="572"/>
      <c r="AA18" s="596"/>
      <c r="AB18" s="598"/>
      <c r="AC18" s="393"/>
      <c r="AE18" s="562"/>
      <c r="AF18" s="562"/>
      <c r="AG18" s="562"/>
      <c r="AH18" s="562"/>
      <c r="AJ18" s="554" t="s">
        <v>7</v>
      </c>
      <c r="AK18" s="556">
        <f>AK2</f>
        <v>0.35416666666666669</v>
      </c>
      <c r="AL18" s="287">
        <f>AL2+2</f>
        <v>3</v>
      </c>
      <c r="AM18" s="288" t="s">
        <v>8</v>
      </c>
      <c r="AN18" s="289" t="s">
        <v>9</v>
      </c>
      <c r="AO18" s="281">
        <v>11</v>
      </c>
      <c r="AP18" s="282" t="s">
        <v>10</v>
      </c>
      <c r="AQ18" s="283">
        <v>15</v>
      </c>
      <c r="AR18" s="16"/>
      <c r="AS18" s="17" t="s">
        <v>10</v>
      </c>
      <c r="AT18" s="18"/>
      <c r="AV18" s="554" t="s">
        <v>7</v>
      </c>
      <c r="AW18" s="556">
        <f>AK18</f>
        <v>0.35416666666666669</v>
      </c>
      <c r="AX18" s="287">
        <f>AL18+1</f>
        <v>4</v>
      </c>
      <c r="AY18" s="288" t="s">
        <v>8</v>
      </c>
      <c r="AZ18" s="295" t="s">
        <v>9</v>
      </c>
      <c r="BA18" s="281">
        <v>2</v>
      </c>
      <c r="BB18" s="282" t="s">
        <v>10</v>
      </c>
      <c r="BC18" s="283">
        <v>4</v>
      </c>
      <c r="BD18" s="16"/>
      <c r="BE18" s="17" t="s">
        <v>10</v>
      </c>
      <c r="BF18" s="18"/>
      <c r="BQ18" s="107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9"/>
    </row>
    <row r="19" spans="2:113" ht="20.25" customHeight="1" thickTop="1" thickBot="1" x14ac:dyDescent="0.35">
      <c r="B19">
        <v>18</v>
      </c>
      <c r="C19" t="s">
        <v>41</v>
      </c>
      <c r="F19" s="576">
        <v>7</v>
      </c>
      <c r="G19" s="279"/>
      <c r="H19" s="578" t="str">
        <f>LOOKUP(F19,B$2:B$20,C$2:C$20)</f>
        <v>Lipanská "A"</v>
      </c>
      <c r="I19" s="383">
        <f>N17</f>
        <v>1</v>
      </c>
      <c r="J19" s="384" t="s">
        <v>10</v>
      </c>
      <c r="K19" s="385">
        <f>L17</f>
        <v>8</v>
      </c>
      <c r="L19" s="588"/>
      <c r="M19" s="589"/>
      <c r="N19" s="590"/>
      <c r="O19" s="564">
        <v>6</v>
      </c>
      <c r="P19" s="566" t="s">
        <v>10</v>
      </c>
      <c r="Q19" s="574">
        <v>3</v>
      </c>
      <c r="R19" s="564">
        <v>11</v>
      </c>
      <c r="S19" s="566" t="s">
        <v>10</v>
      </c>
      <c r="T19" s="574">
        <v>10</v>
      </c>
      <c r="U19" s="564">
        <v>7</v>
      </c>
      <c r="V19" s="566" t="s">
        <v>10</v>
      </c>
      <c r="W19" s="568">
        <v>2</v>
      </c>
      <c r="X19" s="603">
        <f>I19+L19+O19+R19+U19</f>
        <v>25</v>
      </c>
      <c r="Y19" s="604" t="s">
        <v>10</v>
      </c>
      <c r="Z19" s="604">
        <f>K19+N19+Q19+T19+W19</f>
        <v>23</v>
      </c>
      <c r="AA19" s="602">
        <f>IF(X19=0,0,X19/Z19)</f>
        <v>1.0869565217391304</v>
      </c>
      <c r="AB19" s="601">
        <v>7.0186999999999999</v>
      </c>
      <c r="AC19" s="402">
        <v>3</v>
      </c>
      <c r="AE19" s="562">
        <f>IF(L19&gt;N19,2,IF(L19&lt;N19,1,0))</f>
        <v>0</v>
      </c>
      <c r="AF19" s="562">
        <f>IF(O19&gt;Q19,2,IF(O19&lt;Q19,1,0))</f>
        <v>2</v>
      </c>
      <c r="AG19" s="562">
        <f>IF(R19&gt;T19,2,IF(R19&lt;T19,1,0))</f>
        <v>2</v>
      </c>
      <c r="AH19" s="562">
        <f>IF(U19&gt;W19,2,IF(U19&lt;W19,1,0))</f>
        <v>2</v>
      </c>
      <c r="AJ19" s="555"/>
      <c r="AK19" s="557"/>
      <c r="AL19" s="290" t="s">
        <v>14</v>
      </c>
      <c r="AM19" s="291">
        <v>5</v>
      </c>
      <c r="AN19" s="292" t="str">
        <f>IF(AO18&lt;6,"A",IF(AO18&lt;11,"B",IF(AO18&lt;16,"C","D")))</f>
        <v>C</v>
      </c>
      <c r="AO19" s="284" t="str">
        <f>LOOKUP(AO18,$B$2:$B$20,$C$2:$C$20)</f>
        <v>Kmochova "A"</v>
      </c>
      <c r="AP19" s="285"/>
      <c r="AQ19" s="286" t="str">
        <f>LOOKUP(AQ18,$B$2:$B$20,$C$2:$C$20)</f>
        <v>Mnichovická "B"</v>
      </c>
      <c r="AR19" s="29"/>
      <c r="AS19" s="30"/>
      <c r="AT19" s="31"/>
      <c r="AV19" s="555"/>
      <c r="AW19" s="557"/>
      <c r="AX19" s="290" t="s">
        <v>14</v>
      </c>
      <c r="AY19" s="291">
        <v>6</v>
      </c>
      <c r="AZ19" s="296" t="str">
        <f>IF(BA18&lt;6,"A",IF(BA18&lt;11,"B",IF(BA18&lt;16,"C","D")))</f>
        <v>A</v>
      </c>
      <c r="BA19" s="284" t="str">
        <f>LOOKUP(BA18,$B$2:$B$20,$C$2:$C$20)</f>
        <v>Ovčárecká "A"</v>
      </c>
      <c r="BB19" s="285"/>
      <c r="BC19" s="286" t="str">
        <f>LOOKUP(BC18,$B$2:$B$20,$C$2:$C$20)</f>
        <v>Prok.Velikého "B"</v>
      </c>
      <c r="BD19" s="29"/>
      <c r="BE19" s="30"/>
      <c r="BF19" s="31"/>
      <c r="BQ19" s="82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4"/>
    </row>
    <row r="20" spans="2:113" ht="20.25" customHeight="1" thickTop="1" thickBot="1" x14ac:dyDescent="0.35">
      <c r="B20">
        <v>19</v>
      </c>
      <c r="C20" t="s">
        <v>62</v>
      </c>
      <c r="F20" s="576"/>
      <c r="G20" s="278"/>
      <c r="H20" s="578"/>
      <c r="I20" s="383"/>
      <c r="J20" s="384"/>
      <c r="K20" s="385"/>
      <c r="L20" s="591"/>
      <c r="M20" s="592"/>
      <c r="N20" s="593"/>
      <c r="O20" s="564"/>
      <c r="P20" s="566"/>
      <c r="Q20" s="574"/>
      <c r="R20" s="564"/>
      <c r="S20" s="566"/>
      <c r="T20" s="574"/>
      <c r="U20" s="564"/>
      <c r="V20" s="566"/>
      <c r="W20" s="568"/>
      <c r="X20" s="570"/>
      <c r="Y20" s="572"/>
      <c r="Z20" s="572"/>
      <c r="AA20" s="596"/>
      <c r="AB20" s="598"/>
      <c r="AC20" s="393"/>
      <c r="AE20" s="562"/>
      <c r="AF20" s="562"/>
      <c r="AG20" s="562"/>
      <c r="AH20" s="562"/>
      <c r="AJ20" s="594" t="s">
        <v>15</v>
      </c>
      <c r="AK20" s="556">
        <f>AK4</f>
        <v>0.36250000000000004</v>
      </c>
      <c r="AL20" s="287">
        <f>AL18+5</f>
        <v>8</v>
      </c>
      <c r="AM20" s="288" t="s">
        <v>8</v>
      </c>
      <c r="AN20" s="289" t="s">
        <v>9</v>
      </c>
      <c r="AO20" s="281">
        <v>12</v>
      </c>
      <c r="AP20" s="282" t="s">
        <v>10</v>
      </c>
      <c r="AQ20" s="283">
        <v>14</v>
      </c>
      <c r="AR20" s="330"/>
      <c r="AS20" s="332" t="s">
        <v>10</v>
      </c>
      <c r="AT20" s="328"/>
      <c r="AV20" s="594" t="s">
        <v>15</v>
      </c>
      <c r="AW20" s="556">
        <f>AK20</f>
        <v>0.36250000000000004</v>
      </c>
      <c r="AX20" s="287">
        <f>AX18+5</f>
        <v>9</v>
      </c>
      <c r="AY20" s="288" t="s">
        <v>8</v>
      </c>
      <c r="AZ20" s="295" t="s">
        <v>9</v>
      </c>
      <c r="BA20" s="281">
        <v>1</v>
      </c>
      <c r="BB20" s="282" t="s">
        <v>10</v>
      </c>
      <c r="BC20" s="283">
        <v>4</v>
      </c>
      <c r="BD20" s="330"/>
      <c r="BE20" s="332" t="s">
        <v>10</v>
      </c>
      <c r="BF20" s="328"/>
      <c r="BH20" s="6" t="str">
        <f>AJ6</f>
        <v>3. KOLO</v>
      </c>
      <c r="BI20" s="6">
        <f>AK6</f>
        <v>0.3708333333333334</v>
      </c>
      <c r="BJ20" s="6">
        <f>AL6</f>
        <v>11</v>
      </c>
      <c r="BK20" s="6" t="str">
        <f t="shared" ref="BK20:BO21" si="3">AM6</f>
        <v>HŘIŠTĚ</v>
      </c>
      <c r="BL20" s="6" t="str">
        <f t="shared" si="3"/>
        <v>skupina</v>
      </c>
      <c r="BM20" s="6">
        <f t="shared" si="3"/>
        <v>13</v>
      </c>
      <c r="BN20" s="6" t="str">
        <f t="shared" si="3"/>
        <v>:</v>
      </c>
      <c r="BO20" s="6">
        <f t="shared" si="3"/>
        <v>15</v>
      </c>
      <c r="BQ20" s="85"/>
      <c r="BR20" s="548" t="str">
        <f>BH20</f>
        <v>3. KOLO</v>
      </c>
      <c r="BS20" s="548"/>
      <c r="BT20" s="548"/>
      <c r="BU20" s="548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549">
        <f>BJ20</f>
        <v>11</v>
      </c>
      <c r="CG20" s="549"/>
      <c r="CH20" s="550" t="s">
        <v>11</v>
      </c>
      <c r="CI20" s="550"/>
      <c r="CJ20" s="550"/>
      <c r="CK20" s="550"/>
      <c r="CL20" s="551" t="s">
        <v>12</v>
      </c>
      <c r="CM20" s="552">
        <f>BI20</f>
        <v>0.3708333333333334</v>
      </c>
      <c r="CN20" s="552"/>
      <c r="CO20" s="553" t="s">
        <v>9</v>
      </c>
      <c r="CP20" s="553"/>
      <c r="CQ20" s="541" t="str">
        <f>BL21</f>
        <v>C</v>
      </c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7"/>
      <c r="DD20" s="542" t="s">
        <v>13</v>
      </c>
      <c r="DE20" s="542"/>
      <c r="DF20" s="542"/>
      <c r="DG20" s="543">
        <f>BK21</f>
        <v>3</v>
      </c>
      <c r="DH20" s="543"/>
      <c r="DI20" s="88"/>
    </row>
    <row r="21" spans="2:113" ht="20.25" customHeight="1" thickTop="1" thickBot="1" x14ac:dyDescent="0.35">
      <c r="F21" s="576">
        <v>8</v>
      </c>
      <c r="G21" s="279"/>
      <c r="H21" s="578" t="str">
        <f>LOOKUP(F21,B$2:B$20,C$2:C$20)</f>
        <v>Mnichovická "A"</v>
      </c>
      <c r="I21" s="383">
        <f>Q17</f>
        <v>5</v>
      </c>
      <c r="J21" s="384" t="s">
        <v>10</v>
      </c>
      <c r="K21" s="385">
        <f>O17</f>
        <v>4</v>
      </c>
      <c r="L21" s="610">
        <f>Q19</f>
        <v>3</v>
      </c>
      <c r="M21" s="605" t="s">
        <v>10</v>
      </c>
      <c r="N21" s="607">
        <f>O19</f>
        <v>6</v>
      </c>
      <c r="O21" s="609"/>
      <c r="P21" s="583"/>
      <c r="Q21" s="584"/>
      <c r="R21" s="564">
        <v>12</v>
      </c>
      <c r="S21" s="566" t="s">
        <v>10</v>
      </c>
      <c r="T21" s="574">
        <v>4</v>
      </c>
      <c r="U21" s="564">
        <v>7</v>
      </c>
      <c r="V21" s="566" t="s">
        <v>10</v>
      </c>
      <c r="W21" s="568">
        <v>0</v>
      </c>
      <c r="X21" s="603">
        <f>I21+L21+O21+R21+U21</f>
        <v>27</v>
      </c>
      <c r="Y21" s="604" t="s">
        <v>10</v>
      </c>
      <c r="Z21" s="604">
        <f>K21+N21+Q21+T21+W21</f>
        <v>14</v>
      </c>
      <c r="AA21" s="599">
        <f>IF(X21=0,0,X21/Z21)</f>
        <v>1.9285714285714286</v>
      </c>
      <c r="AB21" s="601">
        <v>7.0193000000000003</v>
      </c>
      <c r="AC21" s="402">
        <v>2</v>
      </c>
      <c r="AE21" s="562">
        <f>IF(L21&gt;N21,2,IF(L21&lt;N21,1,0))</f>
        <v>1</v>
      </c>
      <c r="AF21" s="562">
        <f>IF(O21&gt;Q21,2,IF(O21&lt;Q21,1,0))</f>
        <v>0</v>
      </c>
      <c r="AG21" s="562">
        <f>IF(R21&gt;T21,2,IF(R21&lt;T21,1,0))</f>
        <v>2</v>
      </c>
      <c r="AH21" s="562">
        <f>IF(U21&gt;W21,2,IF(U21&lt;W21,1,0))</f>
        <v>2</v>
      </c>
      <c r="AJ21" s="594"/>
      <c r="AK21" s="557"/>
      <c r="AL21" s="290" t="s">
        <v>14</v>
      </c>
      <c r="AM21" s="291">
        <f>AM19</f>
        <v>5</v>
      </c>
      <c r="AN21" s="292" t="str">
        <f>IF(AO20&lt;6,"A",IF(AO20&lt;11,"B",IF(AO20&lt;16,"C","D")))</f>
        <v>C</v>
      </c>
      <c r="AO21" s="284" t="str">
        <f>LOOKUP(AO20,$B$2:$B$20,$C$2:$C$20)</f>
        <v>Prok.Velikého "A"</v>
      </c>
      <c r="AP21" s="285"/>
      <c r="AQ21" s="286" t="str">
        <f>LOOKUP(AQ20,$B$2:$B$20,$C$2:$C$20)</f>
        <v>Ovčárecká "B"</v>
      </c>
      <c r="AR21" s="331"/>
      <c r="AS21" s="333"/>
      <c r="AT21" s="329"/>
      <c r="AV21" s="594"/>
      <c r="AW21" s="557"/>
      <c r="AX21" s="290" t="s">
        <v>14</v>
      </c>
      <c r="AY21" s="291">
        <f>AY19</f>
        <v>6</v>
      </c>
      <c r="AZ21" s="296" t="str">
        <f>IF(BA20&lt;6,"A",IF(BA20&lt;11,"B",IF(BA20&lt;16,"C","D")))</f>
        <v>A</v>
      </c>
      <c r="BA21" s="284" t="str">
        <f>LOOKUP(BA20,$B$2:$B$20,$C$2:$C$20)</f>
        <v>Bezručova "A"</v>
      </c>
      <c r="BB21" s="285"/>
      <c r="BC21" s="286" t="str">
        <f>LOOKUP(BC20,$B$2:$B$20,$C$2:$C$20)</f>
        <v>Prok.Velikého "B"</v>
      </c>
      <c r="BD21" s="331"/>
      <c r="BE21" s="333"/>
      <c r="BF21" s="329"/>
      <c r="BK21" s="6">
        <f t="shared" si="3"/>
        <v>3</v>
      </c>
      <c r="BL21" s="6" t="str">
        <f t="shared" si="3"/>
        <v>C</v>
      </c>
      <c r="BM21" s="6" t="str">
        <f t="shared" si="3"/>
        <v>Bezručova "B"</v>
      </c>
      <c r="BN21" s="6">
        <f t="shared" si="3"/>
        <v>0</v>
      </c>
      <c r="BO21" s="6" t="str">
        <f t="shared" si="3"/>
        <v>Mnichovická "B"</v>
      </c>
      <c r="BQ21" s="85"/>
      <c r="BR21" s="548"/>
      <c r="BS21" s="548"/>
      <c r="BT21" s="548"/>
      <c r="BU21" s="548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549"/>
      <c r="CG21" s="549"/>
      <c r="CH21" s="550"/>
      <c r="CI21" s="550"/>
      <c r="CJ21" s="550"/>
      <c r="CK21" s="550"/>
      <c r="CL21" s="551"/>
      <c r="CM21" s="552"/>
      <c r="CN21" s="552"/>
      <c r="CO21" s="553"/>
      <c r="CP21" s="553"/>
      <c r="CQ21" s="541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7"/>
      <c r="DD21" s="542"/>
      <c r="DE21" s="542"/>
      <c r="DF21" s="542"/>
      <c r="DG21" s="543"/>
      <c r="DH21" s="543"/>
      <c r="DI21" s="88"/>
    </row>
    <row r="22" spans="2:113" ht="20.25" customHeight="1" thickTop="1" thickBot="1" x14ac:dyDescent="0.35">
      <c r="F22" s="576"/>
      <c r="G22" s="278"/>
      <c r="H22" s="578"/>
      <c r="I22" s="383"/>
      <c r="J22" s="384"/>
      <c r="K22" s="385"/>
      <c r="L22" s="611"/>
      <c r="M22" s="606"/>
      <c r="N22" s="608"/>
      <c r="O22" s="609"/>
      <c r="P22" s="583"/>
      <c r="Q22" s="584"/>
      <c r="R22" s="564"/>
      <c r="S22" s="566"/>
      <c r="T22" s="574"/>
      <c r="U22" s="564"/>
      <c r="V22" s="566"/>
      <c r="W22" s="568"/>
      <c r="X22" s="570"/>
      <c r="Y22" s="572"/>
      <c r="Z22" s="572"/>
      <c r="AA22" s="600"/>
      <c r="AB22" s="598"/>
      <c r="AC22" s="393"/>
      <c r="AE22" s="562"/>
      <c r="AF22" s="562"/>
      <c r="AG22" s="562"/>
      <c r="AH22" s="562"/>
      <c r="AJ22" s="594" t="s">
        <v>20</v>
      </c>
      <c r="AK22" s="556">
        <f>AK6</f>
        <v>0.3708333333333334</v>
      </c>
      <c r="AL22" s="287">
        <f>AL20+5</f>
        <v>13</v>
      </c>
      <c r="AM22" s="288" t="s">
        <v>8</v>
      </c>
      <c r="AN22" s="295" t="s">
        <v>9</v>
      </c>
      <c r="AO22" s="281">
        <v>2</v>
      </c>
      <c r="AP22" s="282" t="s">
        <v>10</v>
      </c>
      <c r="AQ22" s="283">
        <v>3</v>
      </c>
      <c r="AR22" s="330"/>
      <c r="AS22" s="332" t="s">
        <v>10</v>
      </c>
      <c r="AT22" s="328"/>
      <c r="AV22" s="594" t="s">
        <v>20</v>
      </c>
      <c r="AW22" s="556">
        <f>AK22</f>
        <v>0.3708333333333334</v>
      </c>
      <c r="AX22" s="287">
        <f>AX20+5</f>
        <v>14</v>
      </c>
      <c r="AY22" s="288" t="s">
        <v>8</v>
      </c>
      <c r="AZ22" s="297" t="s">
        <v>9</v>
      </c>
      <c r="BA22" s="281">
        <v>6</v>
      </c>
      <c r="BB22" s="282" t="s">
        <v>10</v>
      </c>
      <c r="BC22" s="283">
        <v>9</v>
      </c>
      <c r="BD22" s="330"/>
      <c r="BE22" s="332" t="s">
        <v>10</v>
      </c>
      <c r="BF22" s="328"/>
      <c r="BQ22" s="85"/>
      <c r="BR22" s="89"/>
      <c r="BS22" s="89"/>
      <c r="BT22" s="89"/>
      <c r="BU22" s="89"/>
      <c r="BV22" s="587" t="s">
        <v>16</v>
      </c>
      <c r="BW22" s="587"/>
      <c r="BX22" s="90">
        <f>BM20</f>
        <v>13</v>
      </c>
      <c r="BY22" s="91" t="s">
        <v>17</v>
      </c>
      <c r="BZ22" s="585" t="str">
        <f>LOOKUP(BX22,$B$2:$B$20,$C$2:$C$20)</f>
        <v>Bezručova "B"</v>
      </c>
      <c r="CA22" s="585"/>
      <c r="CB22" s="585"/>
      <c r="CC22" s="585"/>
      <c r="CD22" s="585"/>
      <c r="CE22" s="585"/>
      <c r="CF22" s="585"/>
      <c r="CG22" s="585"/>
      <c r="CH22" s="585"/>
      <c r="CI22" s="585"/>
      <c r="CJ22" s="586"/>
      <c r="CK22" s="586"/>
      <c r="CL22" s="92"/>
      <c r="CM22" s="92"/>
      <c r="CN22" s="92"/>
      <c r="CO22" s="92"/>
      <c r="CP22" s="92"/>
      <c r="CQ22" s="89"/>
      <c r="CR22" s="587" t="s">
        <v>16</v>
      </c>
      <c r="CS22" s="587"/>
      <c r="CT22" s="90">
        <f>BO20</f>
        <v>15</v>
      </c>
      <c r="CU22" s="91" t="s">
        <v>17</v>
      </c>
      <c r="CV22" s="585" t="str">
        <f>LOOKUP(CT22,$B$2:$B$20,$C$2:$C$20)</f>
        <v>Mnichovická "B"</v>
      </c>
      <c r="CW22" s="585"/>
      <c r="CX22" s="585"/>
      <c r="CY22" s="585"/>
      <c r="CZ22" s="585"/>
      <c r="DA22" s="585"/>
      <c r="DB22" s="585"/>
      <c r="DC22" s="585"/>
      <c r="DD22" s="585"/>
      <c r="DE22" s="585"/>
      <c r="DF22" s="585"/>
      <c r="DG22" s="585"/>
      <c r="DH22" s="585"/>
      <c r="DI22" s="88"/>
    </row>
    <row r="23" spans="2:113" ht="20.25" customHeight="1" thickTop="1" thickBot="1" x14ac:dyDescent="0.35">
      <c r="F23" s="576">
        <v>9</v>
      </c>
      <c r="G23" s="279"/>
      <c r="H23" s="578" t="str">
        <f>LOOKUP(F23,B$2:B$20,C$2:C$20)</f>
        <v>Velim "B"</v>
      </c>
      <c r="I23" s="383">
        <f>T17</f>
        <v>3</v>
      </c>
      <c r="J23" s="384" t="s">
        <v>10</v>
      </c>
      <c r="K23" s="385">
        <f>R17</f>
        <v>16</v>
      </c>
      <c r="L23" s="610">
        <f>T19</f>
        <v>10</v>
      </c>
      <c r="M23" s="605" t="s">
        <v>10</v>
      </c>
      <c r="N23" s="607">
        <f>R19</f>
        <v>11</v>
      </c>
      <c r="O23" s="395">
        <f>T21</f>
        <v>4</v>
      </c>
      <c r="P23" s="384" t="s">
        <v>10</v>
      </c>
      <c r="Q23" s="385">
        <v>12</v>
      </c>
      <c r="R23" s="609"/>
      <c r="S23" s="583"/>
      <c r="T23" s="584"/>
      <c r="U23" s="564">
        <v>8</v>
      </c>
      <c r="V23" s="566" t="s">
        <v>10</v>
      </c>
      <c r="W23" s="568">
        <v>7</v>
      </c>
      <c r="X23" s="603">
        <f>I23+L23+O23+R23+U23</f>
        <v>25</v>
      </c>
      <c r="Y23" s="604" t="s">
        <v>10</v>
      </c>
      <c r="Z23" s="604">
        <f>K23+N23+Q23+T23+W23</f>
        <v>46</v>
      </c>
      <c r="AA23" s="599">
        <f>IF(X23=0,0,X23/Z23)</f>
        <v>0.54347826086956519</v>
      </c>
      <c r="AB23" s="601">
        <v>5.0053999999999998</v>
      </c>
      <c r="AC23" s="402">
        <v>4</v>
      </c>
      <c r="AE23" s="562">
        <f>IF(L23&gt;N23,2,IF(L23&lt;N23,1,0))</f>
        <v>1</v>
      </c>
      <c r="AF23" s="562">
        <f>IF(O23&gt;Q23,2,IF(O23&lt;Q23,1,0))</f>
        <v>1</v>
      </c>
      <c r="AG23" s="562">
        <f>IF(R23&gt;T23,2,IF(R23&lt;T23,1,0))</f>
        <v>0</v>
      </c>
      <c r="AH23" s="562">
        <f>IF(U23&gt;W23,2,IF(U23&lt;W23,1,0))</f>
        <v>2</v>
      </c>
      <c r="AJ23" s="594"/>
      <c r="AK23" s="557"/>
      <c r="AL23" s="290" t="s">
        <v>14</v>
      </c>
      <c r="AM23" s="291">
        <f>AM21</f>
        <v>5</v>
      </c>
      <c r="AN23" s="296" t="str">
        <f>IF(AO22&lt;6,"A",IF(AO22&lt;11,"B",IF(AO22&lt;16,"C","D")))</f>
        <v>A</v>
      </c>
      <c r="AO23" s="284" t="str">
        <f>LOOKUP(AO22,$B$2:$B$20,$C$2:$C$20)</f>
        <v>Ovčárecká "A"</v>
      </c>
      <c r="AP23" s="285"/>
      <c r="AQ23" s="286" t="str">
        <f>LOOKUP(AQ22,$B$2:$B$20,$C$2:$C$20)</f>
        <v>Masarykova "A"</v>
      </c>
      <c r="AR23" s="331"/>
      <c r="AS23" s="333"/>
      <c r="AT23" s="329"/>
      <c r="AV23" s="594"/>
      <c r="AW23" s="557"/>
      <c r="AX23" s="290" t="s">
        <v>14</v>
      </c>
      <c r="AY23" s="291">
        <f>AY21</f>
        <v>6</v>
      </c>
      <c r="AZ23" s="298" t="str">
        <f>IF(BA22&lt;6,"A",IF(BA22&lt;11,"B",IF(BA22&lt;16,"C","D")))</f>
        <v>B</v>
      </c>
      <c r="BA23" s="284" t="str">
        <f>LOOKUP(BA22,$B$2:$B$20,$C$2:$C$20)</f>
        <v>Červ. Pečky "A"</v>
      </c>
      <c r="BB23" s="285"/>
      <c r="BC23" s="286" t="str">
        <f>LOOKUP(BC22,$B$2:$B$20,$C$2:$C$20)</f>
        <v>Velim "B"</v>
      </c>
      <c r="BD23" s="331"/>
      <c r="BE23" s="333"/>
      <c r="BF23" s="329"/>
      <c r="BQ23" s="85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93"/>
      <c r="DD23" s="93"/>
      <c r="DE23" s="93"/>
      <c r="DF23" s="93"/>
      <c r="DG23" s="93"/>
      <c r="DH23" s="93"/>
      <c r="DI23" s="88"/>
    </row>
    <row r="24" spans="2:113" ht="20.25" customHeight="1" thickTop="1" thickBot="1" x14ac:dyDescent="0.35">
      <c r="F24" s="576"/>
      <c r="G24" s="278"/>
      <c r="H24" s="578"/>
      <c r="I24" s="383"/>
      <c r="J24" s="384"/>
      <c r="K24" s="385"/>
      <c r="L24" s="611"/>
      <c r="M24" s="606"/>
      <c r="N24" s="608"/>
      <c r="O24" s="395"/>
      <c r="P24" s="384"/>
      <c r="Q24" s="385"/>
      <c r="R24" s="609"/>
      <c r="S24" s="583"/>
      <c r="T24" s="584"/>
      <c r="U24" s="564"/>
      <c r="V24" s="566"/>
      <c r="W24" s="568"/>
      <c r="X24" s="570"/>
      <c r="Y24" s="572"/>
      <c r="Z24" s="572"/>
      <c r="AA24" s="600"/>
      <c r="AB24" s="598"/>
      <c r="AC24" s="393"/>
      <c r="AE24" s="562"/>
      <c r="AF24" s="562"/>
      <c r="AG24" s="562"/>
      <c r="AH24" s="562"/>
      <c r="AJ24" s="594" t="s">
        <v>24</v>
      </c>
      <c r="AK24" s="556">
        <f>AK8</f>
        <v>0.37916666666666676</v>
      </c>
      <c r="AL24" s="287">
        <f>AL22+5</f>
        <v>18</v>
      </c>
      <c r="AM24" s="288" t="s">
        <v>8</v>
      </c>
      <c r="AN24" s="297" t="s">
        <v>9</v>
      </c>
      <c r="AO24" s="281">
        <v>9</v>
      </c>
      <c r="AP24" s="282" t="s">
        <v>10</v>
      </c>
      <c r="AQ24" s="283">
        <v>10</v>
      </c>
      <c r="AR24" s="330"/>
      <c r="AS24" s="332" t="s">
        <v>10</v>
      </c>
      <c r="AT24" s="328"/>
      <c r="AV24" s="594" t="s">
        <v>24</v>
      </c>
      <c r="AW24" s="556">
        <f>AK24</f>
        <v>0.37916666666666676</v>
      </c>
      <c r="AX24" s="287">
        <f>AX22+5</f>
        <v>19</v>
      </c>
      <c r="AY24" s="288" t="s">
        <v>8</v>
      </c>
      <c r="AZ24" s="289" t="s">
        <v>9</v>
      </c>
      <c r="BA24" s="281">
        <v>12</v>
      </c>
      <c r="BB24" s="282" t="s">
        <v>10</v>
      </c>
      <c r="BC24" s="283">
        <v>13</v>
      </c>
      <c r="BD24" s="330"/>
      <c r="BE24" s="332" t="s">
        <v>10</v>
      </c>
      <c r="BF24" s="328"/>
      <c r="BQ24" s="85"/>
      <c r="BR24" s="94" t="s">
        <v>21</v>
      </c>
      <c r="BS24" s="95">
        <f>BX22</f>
        <v>13</v>
      </c>
      <c r="BT24" s="96" t="s">
        <v>10</v>
      </c>
      <c r="BU24" s="97">
        <v>1</v>
      </c>
      <c r="BV24" s="97">
        <v>2</v>
      </c>
      <c r="BW24" s="97">
        <v>3</v>
      </c>
      <c r="BX24" s="97">
        <v>4</v>
      </c>
      <c r="BY24" s="97">
        <v>5</v>
      </c>
      <c r="BZ24" s="97">
        <v>6</v>
      </c>
      <c r="CA24" s="97">
        <v>7</v>
      </c>
      <c r="CB24" s="97">
        <v>8</v>
      </c>
      <c r="CC24" s="97">
        <v>9</v>
      </c>
      <c r="CD24" s="97">
        <v>10</v>
      </c>
      <c r="CE24" s="97">
        <v>11</v>
      </c>
      <c r="CF24" s="97">
        <v>12</v>
      </c>
      <c r="CG24" s="97">
        <v>13</v>
      </c>
      <c r="CH24" s="97">
        <v>14</v>
      </c>
      <c r="CI24" s="97">
        <v>15</v>
      </c>
      <c r="CJ24" s="97">
        <v>16</v>
      </c>
      <c r="CK24" s="97">
        <v>17</v>
      </c>
      <c r="CL24" s="97">
        <v>18</v>
      </c>
      <c r="CM24" s="97">
        <v>19</v>
      </c>
      <c r="CN24" s="97">
        <v>20</v>
      </c>
      <c r="CO24" s="97">
        <v>21</v>
      </c>
      <c r="CP24" s="97">
        <v>22</v>
      </c>
      <c r="CQ24" s="97">
        <v>23</v>
      </c>
      <c r="CR24" s="97">
        <v>24</v>
      </c>
      <c r="CS24" s="97">
        <v>25</v>
      </c>
      <c r="CT24" s="97">
        <v>26</v>
      </c>
      <c r="CU24" s="97">
        <v>27</v>
      </c>
      <c r="CV24" s="97">
        <v>28</v>
      </c>
      <c r="CW24" s="97">
        <v>29</v>
      </c>
      <c r="CX24" s="97">
        <v>30</v>
      </c>
      <c r="CY24" s="97">
        <v>31</v>
      </c>
      <c r="CZ24" s="97">
        <v>32</v>
      </c>
      <c r="DA24" s="97">
        <v>33</v>
      </c>
      <c r="DB24" s="97">
        <v>34</v>
      </c>
      <c r="DC24" s="98">
        <v>35</v>
      </c>
      <c r="DD24" s="98">
        <v>36</v>
      </c>
      <c r="DE24" s="98">
        <v>37</v>
      </c>
      <c r="DF24" s="98">
        <v>38</v>
      </c>
      <c r="DG24" s="98">
        <v>39</v>
      </c>
      <c r="DH24" s="98">
        <v>40</v>
      </c>
      <c r="DI24" s="88"/>
    </row>
    <row r="25" spans="2:113" ht="20.25" customHeight="1" thickTop="1" thickBot="1" x14ac:dyDescent="0.35">
      <c r="F25" s="576">
        <v>10</v>
      </c>
      <c r="G25" s="279"/>
      <c r="H25" s="578" t="str">
        <f>LOOKUP(F25,B$2:B$20,C$2:C$20)</f>
        <v>Masarykova "B"</v>
      </c>
      <c r="I25" s="383">
        <f>W17</f>
        <v>2</v>
      </c>
      <c r="J25" s="384" t="s">
        <v>10</v>
      </c>
      <c r="K25" s="385">
        <f>U17</f>
        <v>4</v>
      </c>
      <c r="L25" s="610">
        <f>W19</f>
        <v>2</v>
      </c>
      <c r="M25" s="605" t="s">
        <v>10</v>
      </c>
      <c r="N25" s="607">
        <f>U19</f>
        <v>7</v>
      </c>
      <c r="O25" s="395">
        <f>W21</f>
        <v>0</v>
      </c>
      <c r="P25" s="384" t="s">
        <v>10</v>
      </c>
      <c r="Q25" s="385">
        <f>U21</f>
        <v>7</v>
      </c>
      <c r="R25" s="395">
        <f>W23</f>
        <v>7</v>
      </c>
      <c r="S25" s="384" t="s">
        <v>10</v>
      </c>
      <c r="T25" s="385">
        <f>U23</f>
        <v>8</v>
      </c>
      <c r="U25" s="609"/>
      <c r="V25" s="583"/>
      <c r="W25" s="617"/>
      <c r="X25" s="603">
        <f>I25+L25+O25+R25+U25</f>
        <v>11</v>
      </c>
      <c r="Y25" s="604" t="s">
        <v>10</v>
      </c>
      <c r="Z25" s="604">
        <f>K25+N25+Q25+T25+W25</f>
        <v>26</v>
      </c>
      <c r="AA25" s="599">
        <f>IF(X25=0,0,X25/Z25)</f>
        <v>0.42307692307692307</v>
      </c>
      <c r="AB25" s="601">
        <f>AE25+AF25+AG25+AH25+(AA25/100)</f>
        <v>3.004230769230769</v>
      </c>
      <c r="AC25" s="402">
        <v>5</v>
      </c>
      <c r="AE25" s="562">
        <f>IF(L25&gt;N25,2,IF(L25&lt;N25,1,0))</f>
        <v>1</v>
      </c>
      <c r="AF25" s="562">
        <f>IF(O25&gt;Q25,2,IF(O25&lt;Q25,1,0))</f>
        <v>1</v>
      </c>
      <c r="AG25" s="562">
        <f>IF(R25&gt;T25,2,IF(R25&lt;T25,1,0))</f>
        <v>1</v>
      </c>
      <c r="AH25" s="562">
        <f>IF(U25&gt;W25,2,IF(U25&lt;W25,1,0))</f>
        <v>0</v>
      </c>
      <c r="AJ25" s="594"/>
      <c r="AK25" s="557"/>
      <c r="AL25" s="290" t="s">
        <v>14</v>
      </c>
      <c r="AM25" s="291">
        <f>AM23</f>
        <v>5</v>
      </c>
      <c r="AN25" s="298" t="str">
        <f>IF(AO24&lt;6,"A",IF(AO24&lt;11,"B",IF(AO24&lt;16,"C","D")))</f>
        <v>B</v>
      </c>
      <c r="AO25" s="284" t="str">
        <f>LOOKUP(AO24,$B$2:$B$20,$C$2:$C$20)</f>
        <v>Velim "B"</v>
      </c>
      <c r="AP25" s="285"/>
      <c r="AQ25" s="286" t="str">
        <f>LOOKUP(AQ24,$B$2:$B$20,$C$2:$C$20)</f>
        <v>Masarykova "B"</v>
      </c>
      <c r="AR25" s="331"/>
      <c r="AS25" s="333"/>
      <c r="AT25" s="329"/>
      <c r="AV25" s="594"/>
      <c r="AW25" s="557"/>
      <c r="AX25" s="290" t="s">
        <v>14</v>
      </c>
      <c r="AY25" s="291">
        <f>AY23</f>
        <v>6</v>
      </c>
      <c r="AZ25" s="292" t="str">
        <f>IF(BA24&lt;6,"A",IF(BA24&lt;11,"B",IF(BA24&lt;16,"C","D")))</f>
        <v>C</v>
      </c>
      <c r="BA25" s="284" t="str">
        <f>LOOKUP(BA24,$B$2:$B$20,$C$2:$C$20)</f>
        <v>Prok.Velikého "A"</v>
      </c>
      <c r="BB25" s="285"/>
      <c r="BC25" s="286" t="str">
        <f>LOOKUP(BC24,$B$2:$B$20,$C$2:$C$20)</f>
        <v>Bezručova "B"</v>
      </c>
      <c r="BD25" s="331"/>
      <c r="BE25" s="333"/>
      <c r="BF25" s="329"/>
      <c r="BQ25" s="85"/>
      <c r="BR25" s="99"/>
      <c r="BS25" s="100"/>
      <c r="BT25" s="101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3"/>
      <c r="DD25" s="103"/>
      <c r="DE25" s="103"/>
      <c r="DF25" s="103"/>
      <c r="DG25" s="103"/>
      <c r="DH25" s="103"/>
      <c r="DI25" s="88"/>
    </row>
    <row r="26" spans="2:113" ht="20.25" customHeight="1" thickTop="1" thickBot="1" x14ac:dyDescent="0.35">
      <c r="F26" s="614"/>
      <c r="G26" s="280"/>
      <c r="H26" s="615"/>
      <c r="I26" s="406"/>
      <c r="J26" s="407"/>
      <c r="K26" s="408"/>
      <c r="L26" s="616"/>
      <c r="M26" s="612"/>
      <c r="N26" s="613"/>
      <c r="O26" s="409"/>
      <c r="P26" s="407"/>
      <c r="Q26" s="408"/>
      <c r="R26" s="409"/>
      <c r="S26" s="407"/>
      <c r="T26" s="408"/>
      <c r="U26" s="618"/>
      <c r="V26" s="619"/>
      <c r="W26" s="620"/>
      <c r="X26" s="621"/>
      <c r="Y26" s="622"/>
      <c r="Z26" s="622"/>
      <c r="AA26" s="623"/>
      <c r="AB26" s="624"/>
      <c r="AC26" s="418"/>
      <c r="AE26" s="562"/>
      <c r="AF26" s="562"/>
      <c r="AG26" s="562"/>
      <c r="AH26" s="562"/>
      <c r="AJ26" s="594" t="s">
        <v>27</v>
      </c>
      <c r="AK26" s="556">
        <f>AK10</f>
        <v>0.38750000000000012</v>
      </c>
      <c r="AL26" s="287">
        <f>AL24+5</f>
        <v>23</v>
      </c>
      <c r="AM26" s="288" t="s">
        <v>8</v>
      </c>
      <c r="AN26" s="288" t="s">
        <v>9</v>
      </c>
      <c r="AO26" s="281">
        <v>16</v>
      </c>
      <c r="AP26" s="282" t="s">
        <v>10</v>
      </c>
      <c r="AQ26" s="283">
        <v>18</v>
      </c>
      <c r="AR26" s="330"/>
      <c r="AS26" s="332" t="s">
        <v>10</v>
      </c>
      <c r="AT26" s="328"/>
      <c r="AV26" s="594" t="s">
        <v>27</v>
      </c>
      <c r="AW26" s="556">
        <f>AK26</f>
        <v>0.38750000000000012</v>
      </c>
      <c r="AX26" s="287">
        <f>AX24+5</f>
        <v>24</v>
      </c>
      <c r="AY26" s="288" t="s">
        <v>8</v>
      </c>
      <c r="AZ26" s="288" t="s">
        <v>9</v>
      </c>
      <c r="BA26" s="281">
        <v>17</v>
      </c>
      <c r="BB26" s="282" t="s">
        <v>10</v>
      </c>
      <c r="BC26" s="283">
        <v>19</v>
      </c>
      <c r="BD26" s="330"/>
      <c r="BE26" s="332" t="s">
        <v>10</v>
      </c>
      <c r="BF26" s="328"/>
      <c r="BQ26" s="85"/>
      <c r="BR26" s="104" t="s">
        <v>21</v>
      </c>
      <c r="BS26" s="105">
        <f>CT22</f>
        <v>15</v>
      </c>
      <c r="BT26" s="106" t="s">
        <v>10</v>
      </c>
      <c r="BU26" s="97">
        <v>1</v>
      </c>
      <c r="BV26" s="97">
        <v>2</v>
      </c>
      <c r="BW26" s="97">
        <v>3</v>
      </c>
      <c r="BX26" s="97">
        <v>4</v>
      </c>
      <c r="BY26" s="97">
        <v>5</v>
      </c>
      <c r="BZ26" s="97">
        <v>6</v>
      </c>
      <c r="CA26" s="97">
        <v>7</v>
      </c>
      <c r="CB26" s="97">
        <v>8</v>
      </c>
      <c r="CC26" s="97">
        <v>9</v>
      </c>
      <c r="CD26" s="97">
        <v>10</v>
      </c>
      <c r="CE26" s="97">
        <v>11</v>
      </c>
      <c r="CF26" s="97">
        <v>12</v>
      </c>
      <c r="CG26" s="97">
        <v>13</v>
      </c>
      <c r="CH26" s="97">
        <v>14</v>
      </c>
      <c r="CI26" s="97">
        <v>15</v>
      </c>
      <c r="CJ26" s="97">
        <v>16</v>
      </c>
      <c r="CK26" s="97">
        <v>17</v>
      </c>
      <c r="CL26" s="97">
        <v>18</v>
      </c>
      <c r="CM26" s="97">
        <v>19</v>
      </c>
      <c r="CN26" s="97">
        <v>20</v>
      </c>
      <c r="CO26" s="97">
        <v>21</v>
      </c>
      <c r="CP26" s="97">
        <v>22</v>
      </c>
      <c r="CQ26" s="97">
        <v>23</v>
      </c>
      <c r="CR26" s="97">
        <v>24</v>
      </c>
      <c r="CS26" s="97">
        <v>25</v>
      </c>
      <c r="CT26" s="97">
        <v>26</v>
      </c>
      <c r="CU26" s="97">
        <v>27</v>
      </c>
      <c r="CV26" s="97">
        <v>28</v>
      </c>
      <c r="CW26" s="97">
        <v>29</v>
      </c>
      <c r="CX26" s="97">
        <v>30</v>
      </c>
      <c r="CY26" s="97">
        <v>31</v>
      </c>
      <c r="CZ26" s="97">
        <v>32</v>
      </c>
      <c r="DA26" s="97">
        <v>33</v>
      </c>
      <c r="DB26" s="97">
        <v>34</v>
      </c>
      <c r="DC26" s="98">
        <v>35</v>
      </c>
      <c r="DD26" s="98">
        <v>36</v>
      </c>
      <c r="DE26" s="98">
        <v>37</v>
      </c>
      <c r="DF26" s="98">
        <v>38</v>
      </c>
      <c r="DG26" s="98">
        <v>39</v>
      </c>
      <c r="DH26" s="98">
        <v>40</v>
      </c>
      <c r="DI26" s="88"/>
    </row>
    <row r="27" spans="2:113" ht="20.25" customHeight="1" thickTop="1" thickBot="1" x14ac:dyDescent="0.35">
      <c r="AJ27" s="594"/>
      <c r="AK27" s="557"/>
      <c r="AL27" s="290" t="s">
        <v>14</v>
      </c>
      <c r="AM27" s="291">
        <f>AM25</f>
        <v>5</v>
      </c>
      <c r="AN27" s="291" t="str">
        <f>IF(AO26&lt;6,"A",IF(AO26&lt;11,"B",IF(AO26&lt;16,"C","D")))</f>
        <v>D</v>
      </c>
      <c r="AO27" s="284" t="str">
        <f>LOOKUP(AO26,$B$2:$B$20,$C$2:$C$20)</f>
        <v>Pečky</v>
      </c>
      <c r="AP27" s="285"/>
      <c r="AQ27" s="286" t="str">
        <f>LOOKUP(AQ26,$B$2:$B$20,$C$2:$C$20)</f>
        <v>Kmochova "B"</v>
      </c>
      <c r="AR27" s="331"/>
      <c r="AS27" s="333"/>
      <c r="AT27" s="329"/>
      <c r="AV27" s="594"/>
      <c r="AW27" s="557"/>
      <c r="AX27" s="290" t="s">
        <v>14</v>
      </c>
      <c r="AY27" s="291">
        <f>AY25</f>
        <v>6</v>
      </c>
      <c r="AZ27" s="291" t="str">
        <f>IF(BA26&lt;6,"A",IF(BA26&lt;11,"B",IF(BA26&lt;16,"C","D")))</f>
        <v>D</v>
      </c>
      <c r="BA27" s="284" t="str">
        <f>LOOKUP(BA26,$B$2:$B$20,$C$2:$C$20)</f>
        <v>Velim "A"</v>
      </c>
      <c r="BB27" s="285"/>
      <c r="BC27" s="286" t="str">
        <f>LOOKUP(BC26,$B$2:$B$20,$C$2:$C$20)</f>
        <v>Červ.Pečky "B"</v>
      </c>
      <c r="BD27" s="331"/>
      <c r="BE27" s="333"/>
      <c r="BF27" s="329"/>
      <c r="BQ27" s="107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9"/>
    </row>
    <row r="28" spans="2:113" ht="20.25" customHeight="1" thickTop="1" thickBot="1" x14ac:dyDescent="0.35">
      <c r="F28" s="637" t="s">
        <v>65</v>
      </c>
      <c r="G28" s="638"/>
      <c r="H28" s="639"/>
      <c r="I28" s="531">
        <f>F30</f>
        <v>11</v>
      </c>
      <c r="J28" s="532"/>
      <c r="K28" s="533"/>
      <c r="L28" s="534">
        <f>F32</f>
        <v>12</v>
      </c>
      <c r="M28" s="532"/>
      <c r="N28" s="533"/>
      <c r="O28" s="534">
        <f>F34</f>
        <v>13</v>
      </c>
      <c r="P28" s="532"/>
      <c r="Q28" s="532"/>
      <c r="R28" s="534">
        <f>F36</f>
        <v>14</v>
      </c>
      <c r="S28" s="532"/>
      <c r="T28" s="533"/>
      <c r="U28" s="532">
        <f>F38</f>
        <v>15</v>
      </c>
      <c r="V28" s="532"/>
      <c r="W28" s="532"/>
      <c r="X28" s="535" t="s">
        <v>3</v>
      </c>
      <c r="Y28" s="536"/>
      <c r="Z28" s="536"/>
      <c r="AA28" s="539" t="s">
        <v>61</v>
      </c>
      <c r="AB28" s="558" t="s">
        <v>5</v>
      </c>
      <c r="AC28" s="560" t="s">
        <v>6</v>
      </c>
      <c r="AJ28" s="594" t="s">
        <v>30</v>
      </c>
      <c r="AK28" s="556">
        <f>AK12</f>
        <v>0.39583333333333348</v>
      </c>
      <c r="AL28" s="287">
        <f>AL26+5</f>
        <v>28</v>
      </c>
      <c r="AM28" s="288" t="s">
        <v>8</v>
      </c>
      <c r="AN28" s="289" t="s">
        <v>9</v>
      </c>
      <c r="AO28" s="281">
        <v>12</v>
      </c>
      <c r="AP28" s="282" t="s">
        <v>10</v>
      </c>
      <c r="AQ28" s="283">
        <v>15</v>
      </c>
      <c r="AR28" s="330"/>
      <c r="AS28" s="332" t="s">
        <v>10</v>
      </c>
      <c r="AT28" s="328"/>
      <c r="AV28" s="594" t="s">
        <v>30</v>
      </c>
      <c r="AW28" s="556">
        <f>AK28</f>
        <v>0.39583333333333348</v>
      </c>
      <c r="AX28" s="287">
        <f>AX26+5</f>
        <v>29</v>
      </c>
      <c r="AY28" s="288" t="s">
        <v>8</v>
      </c>
      <c r="AZ28" s="295" t="s">
        <v>9</v>
      </c>
      <c r="BA28" s="281">
        <v>3</v>
      </c>
      <c r="BB28" s="282" t="s">
        <v>10</v>
      </c>
      <c r="BC28" s="283">
        <v>4</v>
      </c>
      <c r="BD28" s="330"/>
      <c r="BE28" s="332" t="s">
        <v>10</v>
      </c>
      <c r="BF28" s="328"/>
      <c r="BQ28" s="82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4"/>
    </row>
    <row r="29" spans="2:113" ht="20.25" customHeight="1" thickTop="1" thickBot="1" x14ac:dyDescent="0.35">
      <c r="F29" s="640"/>
      <c r="G29" s="641"/>
      <c r="H29" s="642"/>
      <c r="I29" s="544" t="str">
        <f>H30</f>
        <v>Kmochova "A"</v>
      </c>
      <c r="J29" s="545"/>
      <c r="K29" s="546"/>
      <c r="L29" s="547" t="str">
        <f>H32</f>
        <v>Prok.Velikého "A"</v>
      </c>
      <c r="M29" s="545"/>
      <c r="N29" s="546"/>
      <c r="O29" s="547" t="str">
        <f>H34</f>
        <v>Bezručova "B"</v>
      </c>
      <c r="P29" s="545"/>
      <c r="Q29" s="545"/>
      <c r="R29" s="547" t="str">
        <f>H36</f>
        <v>Ovčárecká "B"</v>
      </c>
      <c r="S29" s="545"/>
      <c r="T29" s="546"/>
      <c r="U29" s="545" t="str">
        <f>H38</f>
        <v>Mnichovická "B"</v>
      </c>
      <c r="V29" s="545"/>
      <c r="W29" s="545"/>
      <c r="X29" s="537"/>
      <c r="Y29" s="538"/>
      <c r="Z29" s="538"/>
      <c r="AA29" s="540"/>
      <c r="AB29" s="559"/>
      <c r="AC29" s="561"/>
      <c r="AJ29" s="594"/>
      <c r="AK29" s="557"/>
      <c r="AL29" s="290" t="s">
        <v>14</v>
      </c>
      <c r="AM29" s="291">
        <f>AM27</f>
        <v>5</v>
      </c>
      <c r="AN29" s="292" t="str">
        <f>IF(AO28&lt;6,"A",IF(AO28&lt;11,"B",IF(AO28&lt;16,"C","D")))</f>
        <v>C</v>
      </c>
      <c r="AO29" s="284" t="str">
        <f>LOOKUP(AO28,$B$2:$B$20,$C$2:$C$20)</f>
        <v>Prok.Velikého "A"</v>
      </c>
      <c r="AP29" s="285"/>
      <c r="AQ29" s="286" t="str">
        <f>LOOKUP(AQ28,$B$2:$B$20,$C$2:$C$20)</f>
        <v>Mnichovická "B"</v>
      </c>
      <c r="AR29" s="331"/>
      <c r="AS29" s="333"/>
      <c r="AT29" s="329"/>
      <c r="AV29" s="594"/>
      <c r="AW29" s="557"/>
      <c r="AX29" s="290" t="s">
        <v>14</v>
      </c>
      <c r="AY29" s="291">
        <f>AY27</f>
        <v>6</v>
      </c>
      <c r="AZ29" s="296" t="str">
        <f>IF(BA28&lt;6,"A",IF(BA28&lt;11,"B",IF(BA28&lt;16,"C","D")))</f>
        <v>A</v>
      </c>
      <c r="BA29" s="284" t="str">
        <f>LOOKUP(BA28,$B$2:$B$20,$C$2:$C$20)</f>
        <v>Masarykova "A"</v>
      </c>
      <c r="BB29" s="285"/>
      <c r="BC29" s="286" t="str">
        <f>LOOKUP(BC28,$B$2:$B$20,$C$2:$C$20)</f>
        <v>Prok.Velikého "B"</v>
      </c>
      <c r="BD29" s="331"/>
      <c r="BE29" s="333"/>
      <c r="BF29" s="329"/>
      <c r="BH29" s="6" t="str">
        <f>AJ8</f>
        <v>4. KOLO</v>
      </c>
      <c r="BI29" s="6">
        <f>AK8</f>
        <v>0.37916666666666676</v>
      </c>
      <c r="BJ29" s="6">
        <f>AL8</f>
        <v>16</v>
      </c>
      <c r="BK29" s="6" t="str">
        <f t="shared" ref="BK29:BO30" si="4">AM8</f>
        <v>HŘIŠTĚ</v>
      </c>
      <c r="BL29" s="6" t="str">
        <f t="shared" si="4"/>
        <v>skupina</v>
      </c>
      <c r="BM29" s="6">
        <f t="shared" si="4"/>
        <v>7</v>
      </c>
      <c r="BN29" s="6" t="str">
        <f t="shared" si="4"/>
        <v>:</v>
      </c>
      <c r="BO29" s="6">
        <f t="shared" si="4"/>
        <v>8</v>
      </c>
      <c r="BQ29" s="85"/>
      <c r="BR29" s="548" t="str">
        <f>BH29</f>
        <v>4. KOLO</v>
      </c>
      <c r="BS29" s="548"/>
      <c r="BT29" s="548"/>
      <c r="BU29" s="548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549">
        <f>BJ29</f>
        <v>16</v>
      </c>
      <c r="CG29" s="549"/>
      <c r="CH29" s="550" t="s">
        <v>11</v>
      </c>
      <c r="CI29" s="550"/>
      <c r="CJ29" s="550"/>
      <c r="CK29" s="550"/>
      <c r="CL29" s="551" t="s">
        <v>12</v>
      </c>
      <c r="CM29" s="552">
        <f>BI29</f>
        <v>0.37916666666666676</v>
      </c>
      <c r="CN29" s="552"/>
      <c r="CO29" s="553" t="s">
        <v>9</v>
      </c>
      <c r="CP29" s="553"/>
      <c r="CQ29" s="541" t="str">
        <f>BL30</f>
        <v>B</v>
      </c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7"/>
      <c r="DD29" s="542" t="s">
        <v>13</v>
      </c>
      <c r="DE29" s="542"/>
      <c r="DF29" s="542"/>
      <c r="DG29" s="543">
        <f>BK30</f>
        <v>3</v>
      </c>
      <c r="DH29" s="543"/>
      <c r="DI29" s="88"/>
    </row>
    <row r="30" spans="2:113" ht="20.25" customHeight="1" thickTop="1" thickBot="1" x14ac:dyDescent="0.35">
      <c r="F30" s="575">
        <v>11</v>
      </c>
      <c r="G30" s="277"/>
      <c r="H30" s="577" t="str">
        <f>LOOKUP(F30,B$2:B$20,C$2:C$20)</f>
        <v>Kmochova "A"</v>
      </c>
      <c r="I30" s="579"/>
      <c r="J30" s="580"/>
      <c r="K30" s="581"/>
      <c r="L30" s="563">
        <v>6</v>
      </c>
      <c r="M30" s="565" t="s">
        <v>10</v>
      </c>
      <c r="N30" s="573">
        <v>5</v>
      </c>
      <c r="O30" s="563">
        <v>14</v>
      </c>
      <c r="P30" s="565" t="s">
        <v>10</v>
      </c>
      <c r="Q30" s="573">
        <v>4</v>
      </c>
      <c r="R30" s="563">
        <v>16</v>
      </c>
      <c r="S30" s="565" t="s">
        <v>10</v>
      </c>
      <c r="T30" s="573">
        <v>7</v>
      </c>
      <c r="U30" s="563">
        <v>11</v>
      </c>
      <c r="V30" s="565" t="s">
        <v>10</v>
      </c>
      <c r="W30" s="567">
        <v>7</v>
      </c>
      <c r="X30" s="569">
        <f>I30+L30+O30+R30+U30</f>
        <v>47</v>
      </c>
      <c r="Y30" s="571" t="s">
        <v>10</v>
      </c>
      <c r="Z30" s="571">
        <f>K30+N30+Q30+T30+W30</f>
        <v>23</v>
      </c>
      <c r="AA30" s="595">
        <f>IF(X30=0,0,X30/Z30)</f>
        <v>2.0434782608695654</v>
      </c>
      <c r="AB30" s="597">
        <f>AE30+AF30+AG30+AH30+(AA30/100)</f>
        <v>8.0204347826086959</v>
      </c>
      <c r="AC30" s="392">
        <f>IF(AB30=0,"",RANK(AB30,AB$30:AB$39))</f>
        <v>1</v>
      </c>
      <c r="AE30" s="562">
        <f>IF(L30&gt;N30,2,IF(L30&lt;N30,1,0))</f>
        <v>2</v>
      </c>
      <c r="AF30" s="562">
        <f>IF(O30&gt;Q30,2,IF(O30&lt;Q30,1,0))</f>
        <v>2</v>
      </c>
      <c r="AG30" s="562">
        <f>IF(R30&gt;T30,2,IF(R30&lt;T30,1,0))</f>
        <v>2</v>
      </c>
      <c r="AH30" s="562">
        <f>IF(U30&gt;W30,2,IF(U30&lt;W30,1,0))</f>
        <v>2</v>
      </c>
      <c r="AJ30" s="594" t="s">
        <v>33</v>
      </c>
      <c r="AK30" s="556">
        <v>0.40416666666666662</v>
      </c>
      <c r="AL30" s="287">
        <f>AL28+5</f>
        <v>33</v>
      </c>
      <c r="AM30" s="288" t="s">
        <v>8</v>
      </c>
      <c r="AN30" s="295" t="s">
        <v>9</v>
      </c>
      <c r="AO30" s="281">
        <v>1</v>
      </c>
      <c r="AP30" s="282" t="s">
        <v>10</v>
      </c>
      <c r="AQ30" s="283">
        <v>2</v>
      </c>
      <c r="AR30" s="330"/>
      <c r="AS30" s="332" t="s">
        <v>10</v>
      </c>
      <c r="AT30" s="328"/>
      <c r="AV30" s="594" t="s">
        <v>33</v>
      </c>
      <c r="AW30" s="556">
        <v>0.40416666666666662</v>
      </c>
      <c r="AX30" s="287">
        <f>AX28+5</f>
        <v>34</v>
      </c>
      <c r="AY30" s="288" t="s">
        <v>8</v>
      </c>
      <c r="AZ30" s="297" t="s">
        <v>9</v>
      </c>
      <c r="BA30" s="281">
        <v>6</v>
      </c>
      <c r="BB30" s="282" t="s">
        <v>10</v>
      </c>
      <c r="BC30" s="283">
        <v>7</v>
      </c>
      <c r="BD30" s="330"/>
      <c r="BE30" s="332" t="s">
        <v>10</v>
      </c>
      <c r="BF30" s="328"/>
      <c r="BK30" s="6">
        <f t="shared" si="4"/>
        <v>3</v>
      </c>
      <c r="BL30" s="6" t="str">
        <f t="shared" si="4"/>
        <v>B</v>
      </c>
      <c r="BM30" s="6" t="str">
        <f t="shared" si="4"/>
        <v>Lipanská "A"</v>
      </c>
      <c r="BN30" s="6">
        <f t="shared" si="4"/>
        <v>0</v>
      </c>
      <c r="BO30" s="6" t="str">
        <f t="shared" si="4"/>
        <v>Mnichovická "A"</v>
      </c>
      <c r="BQ30" s="85"/>
      <c r="BR30" s="548"/>
      <c r="BS30" s="548"/>
      <c r="BT30" s="548"/>
      <c r="BU30" s="548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549"/>
      <c r="CG30" s="549"/>
      <c r="CH30" s="550"/>
      <c r="CI30" s="550"/>
      <c r="CJ30" s="550"/>
      <c r="CK30" s="550"/>
      <c r="CL30" s="551"/>
      <c r="CM30" s="552"/>
      <c r="CN30" s="552"/>
      <c r="CO30" s="553"/>
      <c r="CP30" s="553"/>
      <c r="CQ30" s="541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7"/>
      <c r="DD30" s="542"/>
      <c r="DE30" s="542"/>
      <c r="DF30" s="542"/>
      <c r="DG30" s="543"/>
      <c r="DH30" s="543"/>
      <c r="DI30" s="88"/>
    </row>
    <row r="31" spans="2:113" ht="20.25" customHeight="1" thickTop="1" thickBot="1" x14ac:dyDescent="0.35">
      <c r="F31" s="576"/>
      <c r="G31" s="278"/>
      <c r="H31" s="578"/>
      <c r="I31" s="582"/>
      <c r="J31" s="583"/>
      <c r="K31" s="584"/>
      <c r="L31" s="564"/>
      <c r="M31" s="566"/>
      <c r="N31" s="574"/>
      <c r="O31" s="564"/>
      <c r="P31" s="566"/>
      <c r="Q31" s="574"/>
      <c r="R31" s="564"/>
      <c r="S31" s="566"/>
      <c r="T31" s="574"/>
      <c r="U31" s="564"/>
      <c r="V31" s="566"/>
      <c r="W31" s="568"/>
      <c r="X31" s="570"/>
      <c r="Y31" s="572"/>
      <c r="Z31" s="572"/>
      <c r="AA31" s="596"/>
      <c r="AB31" s="598"/>
      <c r="AC31" s="393"/>
      <c r="AE31" s="562"/>
      <c r="AF31" s="562"/>
      <c r="AG31" s="562"/>
      <c r="AH31" s="562"/>
      <c r="AJ31" s="594"/>
      <c r="AK31" s="557"/>
      <c r="AL31" s="290" t="s">
        <v>14</v>
      </c>
      <c r="AM31" s="291">
        <f>AM29</f>
        <v>5</v>
      </c>
      <c r="AN31" s="296" t="str">
        <f>IF(AO30&lt;6,"A",IF(AO30&lt;11,"B",IF(AO30&lt;16,"C","D")))</f>
        <v>A</v>
      </c>
      <c r="AO31" s="284" t="str">
        <f>LOOKUP(AO30,$B$2:$B$20,$C$2:$C$20)</f>
        <v>Bezručova "A"</v>
      </c>
      <c r="AP31" s="285"/>
      <c r="AQ31" s="286" t="str">
        <f>LOOKUP(AQ30,$B$2:$B$20,$C$2:$C$20)</f>
        <v>Ovčárecká "A"</v>
      </c>
      <c r="AR31" s="331"/>
      <c r="AS31" s="333"/>
      <c r="AT31" s="329"/>
      <c r="AV31" s="594"/>
      <c r="AW31" s="557"/>
      <c r="AX31" s="290" t="s">
        <v>14</v>
      </c>
      <c r="AY31" s="291">
        <f>AY29</f>
        <v>6</v>
      </c>
      <c r="AZ31" s="298" t="str">
        <f>IF(BA30&lt;6,"A",IF(BA30&lt;11,"B",IF(BA30&lt;16,"C","D")))</f>
        <v>B</v>
      </c>
      <c r="BA31" s="284" t="str">
        <f>LOOKUP(BA30,$B$2:$B$20,$C$2:$C$20)</f>
        <v>Červ. Pečky "A"</v>
      </c>
      <c r="BB31" s="285"/>
      <c r="BC31" s="286" t="str">
        <f>LOOKUP(BC30,$B$2:$B$20,$C$2:$C$20)</f>
        <v>Lipanská "A"</v>
      </c>
      <c r="BD31" s="331"/>
      <c r="BE31" s="333"/>
      <c r="BF31" s="329"/>
      <c r="BQ31" s="85"/>
      <c r="BR31" s="89"/>
      <c r="BS31" s="89"/>
      <c r="BT31" s="89"/>
      <c r="BU31" s="89"/>
      <c r="BV31" s="587" t="s">
        <v>16</v>
      </c>
      <c r="BW31" s="587"/>
      <c r="BX31" s="90">
        <f>BM29</f>
        <v>7</v>
      </c>
      <c r="BY31" s="91" t="s">
        <v>17</v>
      </c>
      <c r="BZ31" s="585" t="str">
        <f>LOOKUP(BX31,$B$2:$B$20,$C$2:$C$20)</f>
        <v>Lipanská "A"</v>
      </c>
      <c r="CA31" s="585"/>
      <c r="CB31" s="585"/>
      <c r="CC31" s="585"/>
      <c r="CD31" s="585"/>
      <c r="CE31" s="585"/>
      <c r="CF31" s="585"/>
      <c r="CG31" s="585"/>
      <c r="CH31" s="585"/>
      <c r="CI31" s="585"/>
      <c r="CJ31" s="586"/>
      <c r="CK31" s="586"/>
      <c r="CL31" s="92"/>
      <c r="CM31" s="92"/>
      <c r="CN31" s="92"/>
      <c r="CO31" s="92"/>
      <c r="CP31" s="92"/>
      <c r="CQ31" s="89"/>
      <c r="CR31" s="587" t="s">
        <v>16</v>
      </c>
      <c r="CS31" s="587"/>
      <c r="CT31" s="90">
        <f>BO29</f>
        <v>8</v>
      </c>
      <c r="CU31" s="91" t="s">
        <v>17</v>
      </c>
      <c r="CV31" s="585" t="str">
        <f>LOOKUP(CT31,$B$2:$B$20,$C$2:$C$20)</f>
        <v>Mnichovická "A"</v>
      </c>
      <c r="CW31" s="585"/>
      <c r="CX31" s="585"/>
      <c r="CY31" s="585"/>
      <c r="CZ31" s="585"/>
      <c r="DA31" s="585"/>
      <c r="DB31" s="585"/>
      <c r="DC31" s="585"/>
      <c r="DD31" s="585"/>
      <c r="DE31" s="585"/>
      <c r="DF31" s="585"/>
      <c r="DG31" s="585"/>
      <c r="DH31" s="585"/>
      <c r="DI31" s="88"/>
    </row>
    <row r="32" spans="2:113" ht="20.25" customHeight="1" thickTop="1" thickBot="1" x14ac:dyDescent="0.35">
      <c r="F32" s="576">
        <v>12</v>
      </c>
      <c r="G32" s="279"/>
      <c r="H32" s="578" t="str">
        <f>LOOKUP(F32,B$2:B$20,C$2:C$20)</f>
        <v>Prok.Velikého "A"</v>
      </c>
      <c r="I32" s="383">
        <f>N30</f>
        <v>5</v>
      </c>
      <c r="J32" s="384" t="s">
        <v>10</v>
      </c>
      <c r="K32" s="385">
        <f>L30</f>
        <v>6</v>
      </c>
      <c r="L32" s="588"/>
      <c r="M32" s="589"/>
      <c r="N32" s="590"/>
      <c r="O32" s="564">
        <v>17</v>
      </c>
      <c r="P32" s="566" t="s">
        <v>10</v>
      </c>
      <c r="Q32" s="574">
        <v>5</v>
      </c>
      <c r="R32" s="564">
        <v>15</v>
      </c>
      <c r="S32" s="566" t="s">
        <v>10</v>
      </c>
      <c r="T32" s="574">
        <v>3</v>
      </c>
      <c r="U32" s="564">
        <v>16</v>
      </c>
      <c r="V32" s="566" t="s">
        <v>10</v>
      </c>
      <c r="W32" s="568">
        <v>7</v>
      </c>
      <c r="X32" s="603">
        <f>I32+L32+O32+R32+U32</f>
        <v>53</v>
      </c>
      <c r="Y32" s="604" t="s">
        <v>10</v>
      </c>
      <c r="Z32" s="604">
        <f>K32+N32+Q32+T32+W32</f>
        <v>21</v>
      </c>
      <c r="AA32" s="602">
        <f>IF(X32=0,0,X32/Z32)</f>
        <v>2.5238095238095237</v>
      </c>
      <c r="AB32" s="601">
        <v>7.0251999999999999</v>
      </c>
      <c r="AC32" s="402">
        <f>IF(AB32=0,"",RANK(AB32,AB$30:AB$39))</f>
        <v>2</v>
      </c>
      <c r="AE32" s="562">
        <f>IF(L32&gt;N32,2,IF(L32&lt;N32,1,0))</f>
        <v>0</v>
      </c>
      <c r="AF32" s="562">
        <f>IF(O32&gt;Q32,2,IF(O32&lt;Q32,1,0))</f>
        <v>2</v>
      </c>
      <c r="AG32" s="562">
        <f>IF(R32&gt;T32,2,IF(R32&lt;T32,1,0))</f>
        <v>2</v>
      </c>
      <c r="AH32" s="562">
        <f>IF(U32&gt;W32,2,IF(U32&lt;W32,1,0))</f>
        <v>2</v>
      </c>
      <c r="AJ32" s="262"/>
      <c r="AK32" s="263"/>
      <c r="AL32" s="110"/>
      <c r="AM32" s="111"/>
      <c r="AN32" s="111"/>
      <c r="AO32" s="112"/>
      <c r="AP32" s="17"/>
      <c r="AQ32" s="112"/>
      <c r="AR32" s="266"/>
      <c r="AS32" s="266"/>
      <c r="AT32" s="266"/>
      <c r="AV32" s="594" t="s">
        <v>36</v>
      </c>
      <c r="AW32" s="556">
        <f>AW30+AK50</f>
        <v>0.41249999999999998</v>
      </c>
      <c r="AX32" s="287">
        <v>36</v>
      </c>
      <c r="AY32" s="288" t="s">
        <v>8</v>
      </c>
      <c r="AZ32" s="288" t="s">
        <v>9</v>
      </c>
      <c r="BA32" s="281">
        <v>16</v>
      </c>
      <c r="BB32" s="282" t="s">
        <v>10</v>
      </c>
      <c r="BC32" s="283">
        <v>17</v>
      </c>
      <c r="BD32" s="330"/>
      <c r="BE32" s="332" t="s">
        <v>10</v>
      </c>
      <c r="BF32" s="328"/>
      <c r="BQ32" s="85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93"/>
      <c r="DD32" s="93"/>
      <c r="DE32" s="93"/>
      <c r="DF32" s="93"/>
      <c r="DG32" s="93"/>
      <c r="DH32" s="93"/>
      <c r="DI32" s="88"/>
    </row>
    <row r="33" spans="6:113" ht="20.25" customHeight="1" thickTop="1" thickBot="1" x14ac:dyDescent="0.35">
      <c r="F33" s="576"/>
      <c r="G33" s="278"/>
      <c r="H33" s="578"/>
      <c r="I33" s="383"/>
      <c r="J33" s="384"/>
      <c r="K33" s="385"/>
      <c r="L33" s="591"/>
      <c r="M33" s="592"/>
      <c r="N33" s="593"/>
      <c r="O33" s="564"/>
      <c r="P33" s="566"/>
      <c r="Q33" s="574"/>
      <c r="R33" s="564"/>
      <c r="S33" s="566"/>
      <c r="T33" s="574"/>
      <c r="U33" s="564"/>
      <c r="V33" s="566"/>
      <c r="W33" s="568"/>
      <c r="X33" s="570"/>
      <c r="Y33" s="572"/>
      <c r="Z33" s="572"/>
      <c r="AA33" s="596"/>
      <c r="AB33" s="598"/>
      <c r="AC33" s="393"/>
      <c r="AE33" s="562"/>
      <c r="AF33" s="562"/>
      <c r="AG33" s="562"/>
      <c r="AH33" s="562"/>
      <c r="AJ33" s="301" t="s">
        <v>132</v>
      </c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V33" s="594"/>
      <c r="AW33" s="557"/>
      <c r="AX33" s="290" t="s">
        <v>14</v>
      </c>
      <c r="AY33" s="291">
        <f>AY31</f>
        <v>6</v>
      </c>
      <c r="AZ33" s="291" t="str">
        <f>IF(BA32&lt;6,"A",IF(BA32&lt;11,"B",IF(BA32&lt;16,"C","D")))</f>
        <v>D</v>
      </c>
      <c r="BA33" s="284" t="str">
        <f>LOOKUP(BA32,$B$2:$B$20,$C$2:$C$20)</f>
        <v>Pečky</v>
      </c>
      <c r="BB33" s="285"/>
      <c r="BC33" s="286" t="str">
        <f>LOOKUP(BC32,$B$2:$B$20,$C$2:$C$20)</f>
        <v>Velim "A"</v>
      </c>
      <c r="BD33" s="331"/>
      <c r="BE33" s="333"/>
      <c r="BF33" s="329"/>
      <c r="BQ33" s="85"/>
      <c r="BR33" s="94" t="s">
        <v>21</v>
      </c>
      <c r="BS33" s="95">
        <f>BX31</f>
        <v>7</v>
      </c>
      <c r="BT33" s="96" t="s">
        <v>10</v>
      </c>
      <c r="BU33" s="97">
        <v>1</v>
      </c>
      <c r="BV33" s="97">
        <v>2</v>
      </c>
      <c r="BW33" s="97">
        <v>3</v>
      </c>
      <c r="BX33" s="97">
        <v>4</v>
      </c>
      <c r="BY33" s="97">
        <v>5</v>
      </c>
      <c r="BZ33" s="97">
        <v>6</v>
      </c>
      <c r="CA33" s="97">
        <v>7</v>
      </c>
      <c r="CB33" s="97">
        <v>8</v>
      </c>
      <c r="CC33" s="97">
        <v>9</v>
      </c>
      <c r="CD33" s="97">
        <v>10</v>
      </c>
      <c r="CE33" s="97">
        <v>11</v>
      </c>
      <c r="CF33" s="97">
        <v>12</v>
      </c>
      <c r="CG33" s="97">
        <v>13</v>
      </c>
      <c r="CH33" s="97">
        <v>14</v>
      </c>
      <c r="CI33" s="97">
        <v>15</v>
      </c>
      <c r="CJ33" s="97">
        <v>16</v>
      </c>
      <c r="CK33" s="97">
        <v>17</v>
      </c>
      <c r="CL33" s="97">
        <v>18</v>
      </c>
      <c r="CM33" s="97">
        <v>19</v>
      </c>
      <c r="CN33" s="97">
        <v>20</v>
      </c>
      <c r="CO33" s="97">
        <v>21</v>
      </c>
      <c r="CP33" s="97">
        <v>22</v>
      </c>
      <c r="CQ33" s="97">
        <v>23</v>
      </c>
      <c r="CR33" s="97">
        <v>24</v>
      </c>
      <c r="CS33" s="97">
        <v>25</v>
      </c>
      <c r="CT33" s="97">
        <v>26</v>
      </c>
      <c r="CU33" s="97">
        <v>27</v>
      </c>
      <c r="CV33" s="97">
        <v>28</v>
      </c>
      <c r="CW33" s="97">
        <v>29</v>
      </c>
      <c r="CX33" s="97">
        <v>30</v>
      </c>
      <c r="CY33" s="97">
        <v>31</v>
      </c>
      <c r="CZ33" s="97">
        <v>32</v>
      </c>
      <c r="DA33" s="97">
        <v>33</v>
      </c>
      <c r="DB33" s="97">
        <v>34</v>
      </c>
      <c r="DC33" s="98">
        <v>35</v>
      </c>
      <c r="DD33" s="98">
        <v>36</v>
      </c>
      <c r="DE33" s="98">
        <v>37</v>
      </c>
      <c r="DF33" s="98">
        <v>38</v>
      </c>
      <c r="DG33" s="98">
        <v>39</v>
      </c>
      <c r="DH33" s="98">
        <v>40</v>
      </c>
      <c r="DI33" s="88"/>
    </row>
    <row r="34" spans="6:113" ht="20.25" customHeight="1" thickTop="1" x14ac:dyDescent="0.3">
      <c r="F34" s="576">
        <v>13</v>
      </c>
      <c r="G34" s="279"/>
      <c r="H34" s="578" t="str">
        <f>LOOKUP(F34,B$2:B$20,C$2:C$20)</f>
        <v>Bezručova "B"</v>
      </c>
      <c r="I34" s="383">
        <f>Q30</f>
        <v>4</v>
      </c>
      <c r="J34" s="384" t="s">
        <v>10</v>
      </c>
      <c r="K34" s="385">
        <f>O30</f>
        <v>14</v>
      </c>
      <c r="L34" s="610">
        <f>Q32</f>
        <v>5</v>
      </c>
      <c r="M34" s="605" t="s">
        <v>10</v>
      </c>
      <c r="N34" s="607">
        <f>O32</f>
        <v>17</v>
      </c>
      <c r="O34" s="609"/>
      <c r="P34" s="583"/>
      <c r="Q34" s="584"/>
      <c r="R34" s="564">
        <v>10</v>
      </c>
      <c r="S34" s="566" t="s">
        <v>10</v>
      </c>
      <c r="T34" s="574">
        <v>7</v>
      </c>
      <c r="U34" s="564">
        <v>5</v>
      </c>
      <c r="V34" s="566" t="s">
        <v>10</v>
      </c>
      <c r="W34" s="568">
        <v>16</v>
      </c>
      <c r="X34" s="603">
        <f>I34+L34+O34+R34+U34</f>
        <v>24</v>
      </c>
      <c r="Y34" s="604" t="s">
        <v>10</v>
      </c>
      <c r="Z34" s="604">
        <f>K34+N34+Q34+T34+W34</f>
        <v>54</v>
      </c>
      <c r="AA34" s="599">
        <f>IF(X34=0,0,X34/Z34)</f>
        <v>0.44444444444444442</v>
      </c>
      <c r="AB34" s="601">
        <v>5.0044000000000004</v>
      </c>
      <c r="AC34" s="402">
        <f>IF(AB34=0,"",RANK(AB34,AB$30:AB$39))</f>
        <v>4</v>
      </c>
      <c r="AE34" s="562">
        <f>IF(L34&gt;N34,2,IF(L34&lt;N34,1,0))</f>
        <v>1</v>
      </c>
      <c r="AF34" s="562">
        <f>IF(O34&gt;Q34,2,IF(O34&lt;Q34,1,0))</f>
        <v>0</v>
      </c>
      <c r="AG34" s="562">
        <f>IF(R34&gt;T34,2,IF(R34&lt;T34,1,0))</f>
        <v>2</v>
      </c>
      <c r="AH34" s="562">
        <f>IF(U34&gt;W34,2,IF(U34&lt;W34,1,0))</f>
        <v>1</v>
      </c>
      <c r="AJ34" s="554" t="s">
        <v>7</v>
      </c>
      <c r="AK34" s="556">
        <f>AK18</f>
        <v>0.35416666666666669</v>
      </c>
      <c r="AL34" s="287">
        <f>AL18+2</f>
        <v>5</v>
      </c>
      <c r="AM34" s="288" t="s">
        <v>8</v>
      </c>
      <c r="AN34" s="288" t="s">
        <v>9</v>
      </c>
      <c r="AO34" s="281">
        <v>16</v>
      </c>
      <c r="AP34" s="282" t="s">
        <v>10</v>
      </c>
      <c r="AQ34" s="283">
        <v>19</v>
      </c>
      <c r="AR34" s="16"/>
      <c r="AS34" s="17" t="s">
        <v>10</v>
      </c>
      <c r="AT34" s="18"/>
      <c r="AV34" s="262"/>
      <c r="AW34" s="263"/>
      <c r="AX34" s="110"/>
      <c r="AY34" s="111"/>
      <c r="AZ34" s="111"/>
      <c r="BA34" s="112"/>
      <c r="BB34" s="17"/>
      <c r="BC34" s="112"/>
      <c r="BD34" s="266"/>
      <c r="BE34" s="266"/>
      <c r="BF34" s="266"/>
      <c r="BQ34" s="85"/>
      <c r="BR34" s="99"/>
      <c r="BS34" s="100"/>
      <c r="BT34" s="101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3"/>
      <c r="DD34" s="103"/>
      <c r="DE34" s="103"/>
      <c r="DF34" s="103"/>
      <c r="DG34" s="103"/>
      <c r="DH34" s="103"/>
      <c r="DI34" s="88"/>
    </row>
    <row r="35" spans="6:113" ht="20.25" customHeight="1" thickBot="1" x14ac:dyDescent="0.35">
      <c r="F35" s="576"/>
      <c r="G35" s="278"/>
      <c r="H35" s="578"/>
      <c r="I35" s="383"/>
      <c r="J35" s="384"/>
      <c r="K35" s="385"/>
      <c r="L35" s="611"/>
      <c r="M35" s="606"/>
      <c r="N35" s="608"/>
      <c r="O35" s="609"/>
      <c r="P35" s="583"/>
      <c r="Q35" s="584"/>
      <c r="R35" s="564"/>
      <c r="S35" s="566"/>
      <c r="T35" s="574"/>
      <c r="U35" s="564"/>
      <c r="V35" s="566"/>
      <c r="W35" s="568"/>
      <c r="X35" s="570"/>
      <c r="Y35" s="572"/>
      <c r="Z35" s="572"/>
      <c r="AA35" s="600"/>
      <c r="AB35" s="598"/>
      <c r="AC35" s="393"/>
      <c r="AE35" s="562"/>
      <c r="AF35" s="562"/>
      <c r="AG35" s="562"/>
      <c r="AH35" s="562"/>
      <c r="AJ35" s="555"/>
      <c r="AK35" s="557"/>
      <c r="AL35" s="290" t="s">
        <v>14</v>
      </c>
      <c r="AM35" s="291">
        <v>7</v>
      </c>
      <c r="AN35" s="291" t="str">
        <f>IF(AO34&lt;6,"A",IF(AO34&lt;11,"B",IF(AO34&lt;16,"C","D")))</f>
        <v>D</v>
      </c>
      <c r="AO35" s="284" t="str">
        <f>LOOKUP(AO34,$B$2:$B$20,$C$2:$C$20)</f>
        <v>Pečky</v>
      </c>
      <c r="AP35" s="285"/>
      <c r="AQ35" s="286" t="str">
        <f>LOOKUP(AQ34,$B$2:$B$20,$C$2:$C$20)</f>
        <v>Červ.Pečky "B"</v>
      </c>
      <c r="AR35" s="29"/>
      <c r="AS35" s="30"/>
      <c r="AT35" s="31"/>
      <c r="AV35" s="264"/>
      <c r="AW35" s="265"/>
      <c r="AX35" s="61"/>
      <c r="AY35" s="62"/>
      <c r="AZ35" s="62"/>
      <c r="BA35" s="63"/>
      <c r="BB35" s="64"/>
      <c r="BC35" s="63"/>
      <c r="BD35" s="267"/>
      <c r="BE35" s="267"/>
      <c r="BF35" s="267"/>
      <c r="BQ35" s="85"/>
      <c r="BR35" s="104" t="s">
        <v>21</v>
      </c>
      <c r="BS35" s="105">
        <f>CT31</f>
        <v>8</v>
      </c>
      <c r="BT35" s="106" t="s">
        <v>10</v>
      </c>
      <c r="BU35" s="97">
        <v>1</v>
      </c>
      <c r="BV35" s="97">
        <v>2</v>
      </c>
      <c r="BW35" s="97">
        <v>3</v>
      </c>
      <c r="BX35" s="97">
        <v>4</v>
      </c>
      <c r="BY35" s="97">
        <v>5</v>
      </c>
      <c r="BZ35" s="97">
        <v>6</v>
      </c>
      <c r="CA35" s="97">
        <v>7</v>
      </c>
      <c r="CB35" s="97">
        <v>8</v>
      </c>
      <c r="CC35" s="97">
        <v>9</v>
      </c>
      <c r="CD35" s="97">
        <v>10</v>
      </c>
      <c r="CE35" s="97">
        <v>11</v>
      </c>
      <c r="CF35" s="97">
        <v>12</v>
      </c>
      <c r="CG35" s="97">
        <v>13</v>
      </c>
      <c r="CH35" s="97">
        <v>14</v>
      </c>
      <c r="CI35" s="97">
        <v>15</v>
      </c>
      <c r="CJ35" s="97">
        <v>16</v>
      </c>
      <c r="CK35" s="97">
        <v>17</v>
      </c>
      <c r="CL35" s="97">
        <v>18</v>
      </c>
      <c r="CM35" s="97">
        <v>19</v>
      </c>
      <c r="CN35" s="97">
        <v>20</v>
      </c>
      <c r="CO35" s="97">
        <v>21</v>
      </c>
      <c r="CP35" s="97">
        <v>22</v>
      </c>
      <c r="CQ35" s="97">
        <v>23</v>
      </c>
      <c r="CR35" s="97">
        <v>24</v>
      </c>
      <c r="CS35" s="97">
        <v>25</v>
      </c>
      <c r="CT35" s="97">
        <v>26</v>
      </c>
      <c r="CU35" s="97">
        <v>27</v>
      </c>
      <c r="CV35" s="97">
        <v>28</v>
      </c>
      <c r="CW35" s="97">
        <v>29</v>
      </c>
      <c r="CX35" s="97">
        <v>30</v>
      </c>
      <c r="CY35" s="97">
        <v>31</v>
      </c>
      <c r="CZ35" s="97">
        <v>32</v>
      </c>
      <c r="DA35" s="97">
        <v>33</v>
      </c>
      <c r="DB35" s="97">
        <v>34</v>
      </c>
      <c r="DC35" s="98">
        <v>35</v>
      </c>
      <c r="DD35" s="98">
        <v>36</v>
      </c>
      <c r="DE35" s="98">
        <v>37</v>
      </c>
      <c r="DF35" s="98">
        <v>38</v>
      </c>
      <c r="DG35" s="98">
        <v>39</v>
      </c>
      <c r="DH35" s="98">
        <v>40</v>
      </c>
      <c r="DI35" s="88"/>
    </row>
    <row r="36" spans="6:113" ht="20.25" customHeight="1" thickTop="1" thickBot="1" x14ac:dyDescent="0.35">
      <c r="F36" s="576">
        <v>14</v>
      </c>
      <c r="G36" s="279"/>
      <c r="H36" s="578" t="str">
        <f>LOOKUP(F36,B$2:B$20,C$2:C$20)</f>
        <v>Ovčárecká "B"</v>
      </c>
      <c r="I36" s="383">
        <f>T30</f>
        <v>7</v>
      </c>
      <c r="J36" s="384" t="s">
        <v>10</v>
      </c>
      <c r="K36" s="385">
        <f>R30</f>
        <v>16</v>
      </c>
      <c r="L36" s="610">
        <f>T32</f>
        <v>3</v>
      </c>
      <c r="M36" s="605" t="s">
        <v>10</v>
      </c>
      <c r="N36" s="607">
        <f>R32</f>
        <v>15</v>
      </c>
      <c r="O36" s="395">
        <f>T34</f>
        <v>7</v>
      </c>
      <c r="P36" s="384" t="s">
        <v>10</v>
      </c>
      <c r="Q36" s="385">
        <f>R34</f>
        <v>10</v>
      </c>
      <c r="R36" s="609"/>
      <c r="S36" s="583"/>
      <c r="T36" s="584"/>
      <c r="U36" s="564">
        <v>3</v>
      </c>
      <c r="V36" s="566" t="s">
        <v>10</v>
      </c>
      <c r="W36" s="568">
        <v>14</v>
      </c>
      <c r="X36" s="603">
        <f>I36+L36+O36+R36+U36</f>
        <v>20</v>
      </c>
      <c r="Y36" s="604" t="s">
        <v>10</v>
      </c>
      <c r="Z36" s="604">
        <f>K36+N36+Q36+T36+W36</f>
        <v>55</v>
      </c>
      <c r="AA36" s="599">
        <f>IF(X36=0,0,X36/Z36)</f>
        <v>0.36363636363636365</v>
      </c>
      <c r="AB36" s="601">
        <v>4.0035999999999996</v>
      </c>
      <c r="AC36" s="402">
        <f>IF(AB36=0,"",RANK(AB36,AB$30:AB$39))</f>
        <v>5</v>
      </c>
      <c r="AE36" s="562">
        <f>IF(L36&gt;N36,2,IF(L36&lt;N36,1,0))</f>
        <v>1</v>
      </c>
      <c r="AF36" s="562">
        <f>IF(O36&gt;Q36,2,IF(O36&lt;Q36,1,0))</f>
        <v>1</v>
      </c>
      <c r="AG36" s="562">
        <f>IF(R36&gt;T36,2,IF(R36&lt;T36,1,0))</f>
        <v>0</v>
      </c>
      <c r="AH36" s="562">
        <f>IF(U36&gt;W36,2,IF(U36&lt;W36,1,0))</f>
        <v>1</v>
      </c>
      <c r="AJ36" s="594" t="s">
        <v>15</v>
      </c>
      <c r="AK36" s="556">
        <f>AK20</f>
        <v>0.36250000000000004</v>
      </c>
      <c r="AL36" s="287">
        <f t="shared" ref="AL36:AL46" si="5">AL34+5</f>
        <v>10</v>
      </c>
      <c r="AM36" s="288" t="s">
        <v>8</v>
      </c>
      <c r="AN36" s="297" t="s">
        <v>9</v>
      </c>
      <c r="AO36" s="281">
        <v>8</v>
      </c>
      <c r="AP36" s="282" t="s">
        <v>10</v>
      </c>
      <c r="AQ36" s="283">
        <v>10</v>
      </c>
      <c r="AR36" s="330"/>
      <c r="AS36" s="332" t="s">
        <v>10</v>
      </c>
      <c r="AT36" s="328"/>
      <c r="AV36" s="67"/>
      <c r="AW36" s="68"/>
      <c r="AX36" s="68"/>
      <c r="AY36" s="68"/>
      <c r="AZ36" s="68"/>
      <c r="BA36" s="69"/>
      <c r="BB36" s="70"/>
      <c r="BC36" s="69"/>
      <c r="BD36" s="71"/>
      <c r="BE36" s="71"/>
      <c r="BF36" s="71"/>
      <c r="BQ36" s="107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9"/>
    </row>
    <row r="37" spans="6:113" ht="20.25" customHeight="1" thickTop="1" thickBot="1" x14ac:dyDescent="0.35">
      <c r="F37" s="576"/>
      <c r="G37" s="278"/>
      <c r="H37" s="578"/>
      <c r="I37" s="383"/>
      <c r="J37" s="384"/>
      <c r="K37" s="385"/>
      <c r="L37" s="611"/>
      <c r="M37" s="606"/>
      <c r="N37" s="608"/>
      <c r="O37" s="395"/>
      <c r="P37" s="384"/>
      <c r="Q37" s="385"/>
      <c r="R37" s="609"/>
      <c r="S37" s="583"/>
      <c r="T37" s="584"/>
      <c r="U37" s="564"/>
      <c r="V37" s="566"/>
      <c r="W37" s="568"/>
      <c r="X37" s="570"/>
      <c r="Y37" s="572"/>
      <c r="Z37" s="572"/>
      <c r="AA37" s="600"/>
      <c r="AB37" s="598"/>
      <c r="AC37" s="393"/>
      <c r="AE37" s="562"/>
      <c r="AF37" s="562"/>
      <c r="AG37" s="562"/>
      <c r="AH37" s="562"/>
      <c r="AJ37" s="594"/>
      <c r="AK37" s="557"/>
      <c r="AL37" s="290" t="s">
        <v>14</v>
      </c>
      <c r="AM37" s="291">
        <f>AM35</f>
        <v>7</v>
      </c>
      <c r="AN37" s="298" t="str">
        <f>IF(AO36&lt;6,"A",IF(AO36&lt;11,"B",IF(AO36&lt;16,"C","D")))</f>
        <v>B</v>
      </c>
      <c r="AO37" s="284" t="str">
        <f>LOOKUP(AO36,$B$2:$B$20,$C$2:$C$20)</f>
        <v>Mnichovická "A"</v>
      </c>
      <c r="AP37" s="285"/>
      <c r="AQ37" s="286" t="str">
        <f>LOOKUP(AQ36,$B$2:$B$20,$C$2:$C$20)</f>
        <v>Masarykova "B"</v>
      </c>
      <c r="AR37" s="331"/>
      <c r="AS37" s="333"/>
      <c r="AT37" s="329"/>
      <c r="AV37" s="72"/>
      <c r="AW37" s="73"/>
      <c r="AX37" s="73"/>
      <c r="AY37" s="73"/>
      <c r="AZ37" s="73"/>
      <c r="BA37" s="74"/>
      <c r="BB37" s="70"/>
      <c r="BC37" s="74"/>
      <c r="BD37" s="71"/>
      <c r="BE37" s="71"/>
      <c r="BF37" s="71"/>
      <c r="BQ37" s="82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4"/>
    </row>
    <row r="38" spans="6:113" ht="20.25" customHeight="1" thickTop="1" thickBot="1" x14ac:dyDescent="0.35">
      <c r="F38" s="576">
        <v>15</v>
      </c>
      <c r="G38" s="279"/>
      <c r="H38" s="578" t="str">
        <f>LOOKUP(F38,B$2:B$20,C$2:C$20)</f>
        <v>Mnichovická "B"</v>
      </c>
      <c r="I38" s="383">
        <f>W30</f>
        <v>7</v>
      </c>
      <c r="J38" s="384" t="s">
        <v>10</v>
      </c>
      <c r="K38" s="385">
        <f>U30</f>
        <v>11</v>
      </c>
      <c r="L38" s="610">
        <f>W32</f>
        <v>7</v>
      </c>
      <c r="M38" s="605" t="s">
        <v>10</v>
      </c>
      <c r="N38" s="607">
        <f>U32</f>
        <v>16</v>
      </c>
      <c r="O38" s="395">
        <f>W34</f>
        <v>16</v>
      </c>
      <c r="P38" s="384" t="s">
        <v>10</v>
      </c>
      <c r="Q38" s="385">
        <f>U34</f>
        <v>5</v>
      </c>
      <c r="R38" s="395">
        <f>W36</f>
        <v>14</v>
      </c>
      <c r="S38" s="384" t="s">
        <v>10</v>
      </c>
      <c r="T38" s="385">
        <f>U36</f>
        <v>3</v>
      </c>
      <c r="U38" s="609"/>
      <c r="V38" s="583"/>
      <c r="W38" s="617"/>
      <c r="X38" s="603">
        <f>I38+L38+O38+R38+U38</f>
        <v>44</v>
      </c>
      <c r="Y38" s="604" t="s">
        <v>10</v>
      </c>
      <c r="Z38" s="604">
        <f>K38+N38+Q38+T38+W38</f>
        <v>35</v>
      </c>
      <c r="AA38" s="599">
        <f>IF(X38=0,0,X38/Z38)</f>
        <v>1.2571428571428571</v>
      </c>
      <c r="AB38" s="601">
        <v>6.0125999999999999</v>
      </c>
      <c r="AC38" s="402">
        <f>IF(AB38=0,"",RANK(AB38,AB$30:AB$39))</f>
        <v>3</v>
      </c>
      <c r="AE38" s="562">
        <f>IF(L38&gt;N38,2,IF(L38&lt;N38,1,0))</f>
        <v>1</v>
      </c>
      <c r="AF38" s="562">
        <f>IF(O38&gt;Q38,2,IF(O38&lt;Q38,1,0))</f>
        <v>2</v>
      </c>
      <c r="AG38" s="562">
        <f>IF(R38&gt;T38,2,IF(R38&lt;T38,1,0))</f>
        <v>2</v>
      </c>
      <c r="AH38" s="562">
        <f>IF(U38&gt;W38,2,IF(U38&lt;W38,1,0))</f>
        <v>0</v>
      </c>
      <c r="AJ38" s="594" t="s">
        <v>20</v>
      </c>
      <c r="AK38" s="556">
        <f>AK22</f>
        <v>0.3708333333333334</v>
      </c>
      <c r="AL38" s="287">
        <f t="shared" si="5"/>
        <v>15</v>
      </c>
      <c r="AM38" s="288" t="s">
        <v>8</v>
      </c>
      <c r="AN38" s="289" t="s">
        <v>9</v>
      </c>
      <c r="AO38" s="281">
        <v>11</v>
      </c>
      <c r="AP38" s="282" t="s">
        <v>10</v>
      </c>
      <c r="AQ38" s="283">
        <v>14</v>
      </c>
      <c r="AR38" s="330"/>
      <c r="AS38" s="332" t="s">
        <v>10</v>
      </c>
      <c r="AT38" s="328"/>
      <c r="AV38" s="439"/>
      <c r="AW38" s="68"/>
      <c r="AX38" s="68"/>
      <c r="AY38" s="68"/>
      <c r="AZ38" s="68"/>
      <c r="BA38" s="69"/>
      <c r="BB38" s="441"/>
      <c r="BC38" s="69"/>
      <c r="BD38" s="442"/>
      <c r="BE38" s="442"/>
      <c r="BF38" s="442"/>
      <c r="BH38" s="6" t="str">
        <f>AJ10</f>
        <v>5. KOLO</v>
      </c>
      <c r="BI38" s="6">
        <f>AK10</f>
        <v>0.38750000000000012</v>
      </c>
      <c r="BJ38" s="6">
        <f>AL10</f>
        <v>21</v>
      </c>
      <c r="BK38" s="6" t="str">
        <f t="shared" ref="BK38:BO39" si="6">AM10</f>
        <v>HŘIŠTĚ</v>
      </c>
      <c r="BL38" s="6" t="str">
        <f t="shared" si="6"/>
        <v>skupina</v>
      </c>
      <c r="BM38" s="6">
        <f t="shared" si="6"/>
        <v>1</v>
      </c>
      <c r="BN38" s="6" t="str">
        <f t="shared" si="6"/>
        <v>:</v>
      </c>
      <c r="BO38" s="6">
        <f t="shared" si="6"/>
        <v>3</v>
      </c>
      <c r="BQ38" s="85"/>
      <c r="BR38" s="548" t="str">
        <f>BH38</f>
        <v>5. KOLO</v>
      </c>
      <c r="BS38" s="548"/>
      <c r="BT38" s="548"/>
      <c r="BU38" s="548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549">
        <f>BJ38</f>
        <v>21</v>
      </c>
      <c r="CG38" s="549"/>
      <c r="CH38" s="550" t="s">
        <v>11</v>
      </c>
      <c r="CI38" s="550"/>
      <c r="CJ38" s="550"/>
      <c r="CK38" s="550"/>
      <c r="CL38" s="551" t="s">
        <v>12</v>
      </c>
      <c r="CM38" s="552">
        <f>BI38</f>
        <v>0.38750000000000012</v>
      </c>
      <c r="CN38" s="552"/>
      <c r="CO38" s="553" t="s">
        <v>9</v>
      </c>
      <c r="CP38" s="553"/>
      <c r="CQ38" s="541" t="str">
        <f>BL39</f>
        <v>A</v>
      </c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7"/>
      <c r="DD38" s="542" t="s">
        <v>13</v>
      </c>
      <c r="DE38" s="542"/>
      <c r="DF38" s="542"/>
      <c r="DG38" s="543">
        <f>BK39</f>
        <v>3</v>
      </c>
      <c r="DH38" s="543"/>
      <c r="DI38" s="88"/>
    </row>
    <row r="39" spans="6:113" ht="20.25" customHeight="1" thickTop="1" thickBot="1" x14ac:dyDescent="0.35">
      <c r="F39" s="614"/>
      <c r="G39" s="280"/>
      <c r="H39" s="615"/>
      <c r="I39" s="406"/>
      <c r="J39" s="407"/>
      <c r="K39" s="408"/>
      <c r="L39" s="616"/>
      <c r="M39" s="612"/>
      <c r="N39" s="613"/>
      <c r="O39" s="409"/>
      <c r="P39" s="407"/>
      <c r="Q39" s="408"/>
      <c r="R39" s="409"/>
      <c r="S39" s="407"/>
      <c r="T39" s="408"/>
      <c r="U39" s="618"/>
      <c r="V39" s="619"/>
      <c r="W39" s="620"/>
      <c r="X39" s="621"/>
      <c r="Y39" s="622"/>
      <c r="Z39" s="622"/>
      <c r="AA39" s="623"/>
      <c r="AB39" s="624"/>
      <c r="AC39" s="418"/>
      <c r="AE39" s="562"/>
      <c r="AF39" s="562"/>
      <c r="AG39" s="562"/>
      <c r="AH39" s="562"/>
      <c r="AJ39" s="594"/>
      <c r="AK39" s="557"/>
      <c r="AL39" s="290" t="s">
        <v>14</v>
      </c>
      <c r="AM39" s="291">
        <f>AM37</f>
        <v>7</v>
      </c>
      <c r="AN39" s="292" t="str">
        <f>IF(AO38&lt;6,"A",IF(AO38&lt;11,"B",IF(AO38&lt;16,"C","D")))</f>
        <v>C</v>
      </c>
      <c r="AO39" s="284" t="str">
        <f>LOOKUP(AO38,$B$2:$B$20,$C$2:$C$20)</f>
        <v>Kmochova "A"</v>
      </c>
      <c r="AP39" s="285"/>
      <c r="AQ39" s="286" t="str">
        <f>LOOKUP(AQ38,$B$2:$B$20,$C$2:$C$20)</f>
        <v>Ovčárecká "B"</v>
      </c>
      <c r="AR39" s="331"/>
      <c r="AS39" s="333"/>
      <c r="AT39" s="329"/>
      <c r="AV39" s="440"/>
      <c r="AW39" s="73"/>
      <c r="AX39" s="73"/>
      <c r="AY39" s="73"/>
      <c r="AZ39" s="73"/>
      <c r="BA39" s="74"/>
      <c r="BB39" s="441"/>
      <c r="BC39" s="74"/>
      <c r="BD39" s="442"/>
      <c r="BE39" s="442"/>
      <c r="BF39" s="442"/>
      <c r="BK39" s="6">
        <f t="shared" si="6"/>
        <v>3</v>
      </c>
      <c r="BL39" s="6" t="str">
        <f t="shared" si="6"/>
        <v>A</v>
      </c>
      <c r="BM39" s="6" t="str">
        <f t="shared" si="6"/>
        <v>Bezručova "A"</v>
      </c>
      <c r="BN39" s="6">
        <f t="shared" si="6"/>
        <v>0</v>
      </c>
      <c r="BO39" s="6" t="str">
        <f t="shared" si="6"/>
        <v>Masarykova "A"</v>
      </c>
      <c r="BQ39" s="85"/>
      <c r="BR39" s="548"/>
      <c r="BS39" s="548"/>
      <c r="BT39" s="548"/>
      <c r="BU39" s="548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549"/>
      <c r="CG39" s="549"/>
      <c r="CH39" s="550"/>
      <c r="CI39" s="550"/>
      <c r="CJ39" s="550"/>
      <c r="CK39" s="550"/>
      <c r="CL39" s="551"/>
      <c r="CM39" s="552"/>
      <c r="CN39" s="552"/>
      <c r="CO39" s="553"/>
      <c r="CP39" s="553"/>
      <c r="CQ39" s="541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7"/>
      <c r="DD39" s="542"/>
      <c r="DE39" s="542"/>
      <c r="DF39" s="542"/>
      <c r="DG39" s="543"/>
      <c r="DH39" s="543"/>
      <c r="DI39" s="88"/>
    </row>
    <row r="40" spans="6:113" ht="20.25" customHeight="1" thickTop="1" thickBot="1" x14ac:dyDescent="0.35">
      <c r="AJ40" s="594" t="s">
        <v>24</v>
      </c>
      <c r="AK40" s="556">
        <f>AK24</f>
        <v>0.37916666666666676</v>
      </c>
      <c r="AL40" s="287">
        <f t="shared" si="5"/>
        <v>20</v>
      </c>
      <c r="AM40" s="288" t="s">
        <v>8</v>
      </c>
      <c r="AN40" s="289" t="s">
        <v>9</v>
      </c>
      <c r="AO40" s="281">
        <v>14</v>
      </c>
      <c r="AP40" s="282" t="s">
        <v>10</v>
      </c>
      <c r="AQ40" s="283">
        <v>15</v>
      </c>
      <c r="AR40" s="330"/>
      <c r="AS40" s="332" t="s">
        <v>10</v>
      </c>
      <c r="AT40" s="328"/>
      <c r="BQ40" s="85"/>
      <c r="BR40" s="89"/>
      <c r="BS40" s="89"/>
      <c r="BT40" s="89"/>
      <c r="BU40" s="89"/>
      <c r="BV40" s="587" t="s">
        <v>16</v>
      </c>
      <c r="BW40" s="587"/>
      <c r="BX40" s="90">
        <f>BM38</f>
        <v>1</v>
      </c>
      <c r="BY40" s="91" t="s">
        <v>17</v>
      </c>
      <c r="BZ40" s="585" t="str">
        <f>LOOKUP(BX40,$B$2:$B$20,$C$2:$C$20)</f>
        <v>Bezručova "A"</v>
      </c>
      <c r="CA40" s="585"/>
      <c r="CB40" s="585"/>
      <c r="CC40" s="585"/>
      <c r="CD40" s="585"/>
      <c r="CE40" s="585"/>
      <c r="CF40" s="585"/>
      <c r="CG40" s="585"/>
      <c r="CH40" s="585"/>
      <c r="CI40" s="585"/>
      <c r="CJ40" s="586"/>
      <c r="CK40" s="586"/>
      <c r="CL40" s="92"/>
      <c r="CM40" s="92"/>
      <c r="CN40" s="92"/>
      <c r="CO40" s="92"/>
      <c r="CP40" s="92"/>
      <c r="CQ40" s="89"/>
      <c r="CR40" s="587" t="s">
        <v>16</v>
      </c>
      <c r="CS40" s="587"/>
      <c r="CT40" s="90">
        <f>BO38</f>
        <v>3</v>
      </c>
      <c r="CU40" s="91" t="s">
        <v>17</v>
      </c>
      <c r="CV40" s="585" t="str">
        <f>LOOKUP(CT40,$B$2:$B$20,$C$2:$C$20)</f>
        <v>Masarykova "A"</v>
      </c>
      <c r="CW40" s="585"/>
      <c r="CX40" s="585"/>
      <c r="CY40" s="585"/>
      <c r="CZ40" s="585"/>
      <c r="DA40" s="585"/>
      <c r="DB40" s="585"/>
      <c r="DC40" s="585"/>
      <c r="DD40" s="585"/>
      <c r="DE40" s="585"/>
      <c r="DF40" s="585"/>
      <c r="DG40" s="585"/>
      <c r="DH40" s="585"/>
      <c r="DI40" s="88"/>
    </row>
    <row r="41" spans="6:113" ht="20.25" customHeight="1" thickTop="1" thickBot="1" x14ac:dyDescent="0.35">
      <c r="F41" s="646" t="s">
        <v>66</v>
      </c>
      <c r="G41" s="647"/>
      <c r="H41" s="648"/>
      <c r="I41" s="531">
        <f>F43</f>
        <v>16</v>
      </c>
      <c r="J41" s="532"/>
      <c r="K41" s="533"/>
      <c r="L41" s="534">
        <f>F45</f>
        <v>17</v>
      </c>
      <c r="M41" s="532"/>
      <c r="N41" s="533"/>
      <c r="O41" s="534">
        <f>F47</f>
        <v>18</v>
      </c>
      <c r="P41" s="532"/>
      <c r="Q41" s="532"/>
      <c r="R41" s="534">
        <f>F49</f>
        <v>19</v>
      </c>
      <c r="S41" s="532"/>
      <c r="T41" s="533"/>
      <c r="U41" s="652"/>
      <c r="V41" s="653"/>
      <c r="W41" s="654"/>
      <c r="X41" s="535" t="s">
        <v>3</v>
      </c>
      <c r="Y41" s="536"/>
      <c r="Z41" s="536"/>
      <c r="AA41" s="539" t="s">
        <v>61</v>
      </c>
      <c r="AB41" s="558" t="s">
        <v>5</v>
      </c>
      <c r="AC41" s="560" t="s">
        <v>6</v>
      </c>
      <c r="AJ41" s="594"/>
      <c r="AK41" s="557"/>
      <c r="AL41" s="290" t="s">
        <v>14</v>
      </c>
      <c r="AM41" s="291">
        <f>AM39</f>
        <v>7</v>
      </c>
      <c r="AN41" s="292" t="str">
        <f>IF(AO40&lt;6,"A",IF(AO40&lt;11,"B",IF(AO40&lt;16,"C","D")))</f>
        <v>C</v>
      </c>
      <c r="AO41" s="284" t="str">
        <f>LOOKUP(AO40,$B$2:$B$20,$C$2:$C$20)</f>
        <v>Ovčárecká "B"</v>
      </c>
      <c r="AP41" s="285"/>
      <c r="AQ41" s="286" t="str">
        <f>LOOKUP(AQ40,$B$2:$B$20,$C$2:$C$20)</f>
        <v>Mnichovická "B"</v>
      </c>
      <c r="AR41" s="331"/>
      <c r="AS41" s="333"/>
      <c r="AT41" s="329"/>
      <c r="BQ41" s="85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93"/>
      <c r="DD41" s="93"/>
      <c r="DE41" s="93"/>
      <c r="DF41" s="93"/>
      <c r="DG41" s="93"/>
      <c r="DH41" s="93"/>
      <c r="DI41" s="88"/>
    </row>
    <row r="42" spans="6:113" ht="20.25" customHeight="1" thickTop="1" thickBot="1" x14ac:dyDescent="0.35">
      <c r="F42" s="649"/>
      <c r="G42" s="650"/>
      <c r="H42" s="651"/>
      <c r="I42" s="544" t="str">
        <f>H43</f>
        <v>Pečky</v>
      </c>
      <c r="J42" s="545"/>
      <c r="K42" s="546"/>
      <c r="L42" s="547" t="str">
        <f>H45</f>
        <v>Velim "A"</v>
      </c>
      <c r="M42" s="545"/>
      <c r="N42" s="546"/>
      <c r="O42" s="547" t="str">
        <f>H47</f>
        <v>Kmochova "B"</v>
      </c>
      <c r="P42" s="545"/>
      <c r="Q42" s="545"/>
      <c r="R42" s="547" t="str">
        <f>H49</f>
        <v>Červ.Pečky "B"</v>
      </c>
      <c r="S42" s="545"/>
      <c r="T42" s="546"/>
      <c r="U42" s="643"/>
      <c r="V42" s="644"/>
      <c r="W42" s="645"/>
      <c r="X42" s="537"/>
      <c r="Y42" s="538"/>
      <c r="Z42" s="538"/>
      <c r="AA42" s="540"/>
      <c r="AB42" s="559"/>
      <c r="AC42" s="561"/>
      <c r="AJ42" s="594" t="s">
        <v>27</v>
      </c>
      <c r="AK42" s="556">
        <f>AK26</f>
        <v>0.38750000000000012</v>
      </c>
      <c r="AL42" s="287">
        <f t="shared" si="5"/>
        <v>25</v>
      </c>
      <c r="AM42" s="288" t="s">
        <v>8</v>
      </c>
      <c r="AN42" s="295" t="s">
        <v>9</v>
      </c>
      <c r="AO42" s="281">
        <v>2</v>
      </c>
      <c r="AP42" s="282" t="s">
        <v>10</v>
      </c>
      <c r="AQ42" s="283">
        <v>5</v>
      </c>
      <c r="AR42" s="330"/>
      <c r="AS42" s="332" t="s">
        <v>10</v>
      </c>
      <c r="AT42" s="328"/>
      <c r="BQ42" s="85"/>
      <c r="BR42" s="94" t="s">
        <v>21</v>
      </c>
      <c r="BS42" s="95">
        <f>BX40</f>
        <v>1</v>
      </c>
      <c r="BT42" s="96" t="s">
        <v>10</v>
      </c>
      <c r="BU42" s="97">
        <v>1</v>
      </c>
      <c r="BV42" s="97">
        <v>2</v>
      </c>
      <c r="BW42" s="97">
        <v>3</v>
      </c>
      <c r="BX42" s="97">
        <v>4</v>
      </c>
      <c r="BY42" s="97">
        <v>5</v>
      </c>
      <c r="BZ42" s="97">
        <v>6</v>
      </c>
      <c r="CA42" s="97">
        <v>7</v>
      </c>
      <c r="CB42" s="97">
        <v>8</v>
      </c>
      <c r="CC42" s="97">
        <v>9</v>
      </c>
      <c r="CD42" s="97">
        <v>10</v>
      </c>
      <c r="CE42" s="97">
        <v>11</v>
      </c>
      <c r="CF42" s="97">
        <v>12</v>
      </c>
      <c r="CG42" s="97">
        <v>13</v>
      </c>
      <c r="CH42" s="97">
        <v>14</v>
      </c>
      <c r="CI42" s="97">
        <v>15</v>
      </c>
      <c r="CJ42" s="97">
        <v>16</v>
      </c>
      <c r="CK42" s="97">
        <v>17</v>
      </c>
      <c r="CL42" s="97">
        <v>18</v>
      </c>
      <c r="CM42" s="97">
        <v>19</v>
      </c>
      <c r="CN42" s="97">
        <v>20</v>
      </c>
      <c r="CO42" s="97">
        <v>21</v>
      </c>
      <c r="CP42" s="97">
        <v>22</v>
      </c>
      <c r="CQ42" s="97">
        <v>23</v>
      </c>
      <c r="CR42" s="97">
        <v>24</v>
      </c>
      <c r="CS42" s="97">
        <v>25</v>
      </c>
      <c r="CT42" s="97">
        <v>26</v>
      </c>
      <c r="CU42" s="97">
        <v>27</v>
      </c>
      <c r="CV42" s="97">
        <v>28</v>
      </c>
      <c r="CW42" s="97">
        <v>29</v>
      </c>
      <c r="CX42" s="97">
        <v>30</v>
      </c>
      <c r="CY42" s="97">
        <v>31</v>
      </c>
      <c r="CZ42" s="97">
        <v>32</v>
      </c>
      <c r="DA42" s="97">
        <v>33</v>
      </c>
      <c r="DB42" s="97">
        <v>34</v>
      </c>
      <c r="DC42" s="98">
        <v>35</v>
      </c>
      <c r="DD42" s="98">
        <v>36</v>
      </c>
      <c r="DE42" s="98">
        <v>37</v>
      </c>
      <c r="DF42" s="98">
        <v>38</v>
      </c>
      <c r="DG42" s="98">
        <v>39</v>
      </c>
      <c r="DH42" s="98">
        <v>40</v>
      </c>
      <c r="DI42" s="88"/>
    </row>
    <row r="43" spans="6:113" ht="20.25" customHeight="1" thickTop="1" thickBot="1" x14ac:dyDescent="0.35">
      <c r="F43" s="575">
        <v>16</v>
      </c>
      <c r="G43" s="277"/>
      <c r="H43" s="577" t="str">
        <f>LOOKUP(F43,B$2:B$20,C$2:C$20)</f>
        <v>Pečky</v>
      </c>
      <c r="I43" s="579"/>
      <c r="J43" s="580"/>
      <c r="K43" s="581"/>
      <c r="L43" s="563"/>
      <c r="M43" s="565" t="s">
        <v>10</v>
      </c>
      <c r="N43" s="573"/>
      <c r="O43" s="563">
        <v>6</v>
      </c>
      <c r="P43" s="565" t="s">
        <v>10</v>
      </c>
      <c r="Q43" s="573">
        <v>10</v>
      </c>
      <c r="R43" s="563"/>
      <c r="S43" s="565" t="s">
        <v>10</v>
      </c>
      <c r="T43" s="573"/>
      <c r="U43" s="655"/>
      <c r="V43" s="657"/>
      <c r="W43" s="659"/>
      <c r="X43" s="569">
        <f>I43+L43+O43+R43+U43</f>
        <v>6</v>
      </c>
      <c r="Y43" s="571" t="s">
        <v>10</v>
      </c>
      <c r="Z43" s="571">
        <f>K43+N43+Q43+T43+W43</f>
        <v>10</v>
      </c>
      <c r="AA43" s="595">
        <f>IF(X43=0,0,X43/Z43)</f>
        <v>0.6</v>
      </c>
      <c r="AB43" s="597">
        <f>AE43+AF43+AG43+AH43+(AA43/100)</f>
        <v>1.006</v>
      </c>
      <c r="AC43" s="392">
        <f>IF(AB43=0,"",RANK(AB43,AB$43:AB$50))</f>
        <v>4</v>
      </c>
      <c r="AE43" s="562">
        <f>IF(L43&gt;N43,2,IF(L43&lt;N43,1,0))</f>
        <v>0</v>
      </c>
      <c r="AF43" s="562">
        <f>IF(O43&gt;Q43,2,IF(O43&lt;Q43,1,0))</f>
        <v>1</v>
      </c>
      <c r="AG43" s="562">
        <f>IF(R43&gt;T43,2,IF(R43&lt;T43,1,0))</f>
        <v>0</v>
      </c>
      <c r="AH43" s="562">
        <f>IF(U43&gt;W43,2,IF(U43&lt;W43,1,0))</f>
        <v>0</v>
      </c>
      <c r="AJ43" s="594"/>
      <c r="AK43" s="557"/>
      <c r="AL43" s="290" t="s">
        <v>14</v>
      </c>
      <c r="AM43" s="291">
        <f>AM41</f>
        <v>7</v>
      </c>
      <c r="AN43" s="296" t="str">
        <f>IF(AO42&lt;6,"A",IF(AO42&lt;11,"B",IF(AO42&lt;16,"C","D")))</f>
        <v>A</v>
      </c>
      <c r="AO43" s="284" t="str">
        <f>LOOKUP(AO42,$B$2:$B$20,$C$2:$C$20)</f>
        <v>Ovčárecká "A"</v>
      </c>
      <c r="AP43" s="285"/>
      <c r="AQ43" s="286" t="str">
        <f>LOOKUP(AQ42,$B$2:$B$20,$C$2:$C$20)</f>
        <v>Lipanská "B"</v>
      </c>
      <c r="AR43" s="331"/>
      <c r="AS43" s="333"/>
      <c r="AT43" s="329"/>
      <c r="BQ43" s="85"/>
      <c r="BR43" s="99"/>
      <c r="BS43" s="100"/>
      <c r="BT43" s="101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3"/>
      <c r="DD43" s="103"/>
      <c r="DE43" s="103"/>
      <c r="DF43" s="103"/>
      <c r="DG43" s="103"/>
      <c r="DH43" s="103"/>
      <c r="DI43" s="88"/>
    </row>
    <row r="44" spans="6:113" ht="20.25" customHeight="1" thickTop="1" thickBot="1" x14ac:dyDescent="0.35">
      <c r="F44" s="576"/>
      <c r="G44" s="278"/>
      <c r="H44" s="578"/>
      <c r="I44" s="582"/>
      <c r="J44" s="583"/>
      <c r="K44" s="584"/>
      <c r="L44" s="564"/>
      <c r="M44" s="566"/>
      <c r="N44" s="574"/>
      <c r="O44" s="564"/>
      <c r="P44" s="566"/>
      <c r="Q44" s="574"/>
      <c r="R44" s="564"/>
      <c r="S44" s="566"/>
      <c r="T44" s="574"/>
      <c r="U44" s="656"/>
      <c r="V44" s="658"/>
      <c r="W44" s="660"/>
      <c r="X44" s="570"/>
      <c r="Y44" s="572"/>
      <c r="Z44" s="572"/>
      <c r="AA44" s="596"/>
      <c r="AB44" s="598"/>
      <c r="AC44" s="393"/>
      <c r="AE44" s="562"/>
      <c r="AF44" s="562"/>
      <c r="AG44" s="562"/>
      <c r="AH44" s="562"/>
      <c r="AJ44" s="594" t="s">
        <v>30</v>
      </c>
      <c r="AK44" s="556">
        <f>AK28</f>
        <v>0.39583333333333348</v>
      </c>
      <c r="AL44" s="287">
        <f t="shared" si="5"/>
        <v>30</v>
      </c>
      <c r="AM44" s="288" t="s">
        <v>8</v>
      </c>
      <c r="AN44" s="297" t="s">
        <v>9</v>
      </c>
      <c r="AO44" s="281">
        <v>8</v>
      </c>
      <c r="AP44" s="282" t="s">
        <v>10</v>
      </c>
      <c r="AQ44" s="283">
        <v>9</v>
      </c>
      <c r="AR44" s="330"/>
      <c r="AS44" s="332" t="s">
        <v>10</v>
      </c>
      <c r="AT44" s="328"/>
      <c r="BQ44" s="85"/>
      <c r="BR44" s="104" t="s">
        <v>21</v>
      </c>
      <c r="BS44" s="105">
        <f>CT40</f>
        <v>3</v>
      </c>
      <c r="BT44" s="106" t="s">
        <v>10</v>
      </c>
      <c r="BU44" s="97">
        <v>1</v>
      </c>
      <c r="BV44" s="97">
        <v>2</v>
      </c>
      <c r="BW44" s="97">
        <v>3</v>
      </c>
      <c r="BX44" s="97">
        <v>4</v>
      </c>
      <c r="BY44" s="97">
        <v>5</v>
      </c>
      <c r="BZ44" s="97">
        <v>6</v>
      </c>
      <c r="CA44" s="97">
        <v>7</v>
      </c>
      <c r="CB44" s="97">
        <v>8</v>
      </c>
      <c r="CC44" s="97">
        <v>9</v>
      </c>
      <c r="CD44" s="97">
        <v>10</v>
      </c>
      <c r="CE44" s="97">
        <v>11</v>
      </c>
      <c r="CF44" s="97">
        <v>12</v>
      </c>
      <c r="CG44" s="97">
        <v>13</v>
      </c>
      <c r="CH44" s="97">
        <v>14</v>
      </c>
      <c r="CI44" s="97">
        <v>15</v>
      </c>
      <c r="CJ44" s="97">
        <v>16</v>
      </c>
      <c r="CK44" s="97">
        <v>17</v>
      </c>
      <c r="CL44" s="97">
        <v>18</v>
      </c>
      <c r="CM44" s="97">
        <v>19</v>
      </c>
      <c r="CN44" s="97">
        <v>20</v>
      </c>
      <c r="CO44" s="97">
        <v>21</v>
      </c>
      <c r="CP44" s="97">
        <v>22</v>
      </c>
      <c r="CQ44" s="97">
        <v>23</v>
      </c>
      <c r="CR44" s="97">
        <v>24</v>
      </c>
      <c r="CS44" s="97">
        <v>25</v>
      </c>
      <c r="CT44" s="97">
        <v>26</v>
      </c>
      <c r="CU44" s="97">
        <v>27</v>
      </c>
      <c r="CV44" s="97">
        <v>28</v>
      </c>
      <c r="CW44" s="97">
        <v>29</v>
      </c>
      <c r="CX44" s="97">
        <v>30</v>
      </c>
      <c r="CY44" s="97">
        <v>31</v>
      </c>
      <c r="CZ44" s="97">
        <v>32</v>
      </c>
      <c r="DA44" s="97">
        <v>33</v>
      </c>
      <c r="DB44" s="97">
        <v>34</v>
      </c>
      <c r="DC44" s="98">
        <v>35</v>
      </c>
      <c r="DD44" s="98">
        <v>36</v>
      </c>
      <c r="DE44" s="98">
        <v>37</v>
      </c>
      <c r="DF44" s="98">
        <v>38</v>
      </c>
      <c r="DG44" s="98">
        <v>39</v>
      </c>
      <c r="DH44" s="98">
        <v>40</v>
      </c>
      <c r="DI44" s="88"/>
    </row>
    <row r="45" spans="6:113" ht="20.25" customHeight="1" thickTop="1" thickBot="1" x14ac:dyDescent="0.35">
      <c r="F45" s="576">
        <v>17</v>
      </c>
      <c r="G45" s="279"/>
      <c r="H45" s="578" t="str">
        <f>LOOKUP(F45,B$2:B$20,C$2:C$20)</f>
        <v>Velim "A"</v>
      </c>
      <c r="I45" s="383">
        <f>N43</f>
        <v>0</v>
      </c>
      <c r="J45" s="384" t="s">
        <v>10</v>
      </c>
      <c r="K45" s="385">
        <f>L43</f>
        <v>0</v>
      </c>
      <c r="L45" s="588"/>
      <c r="M45" s="589"/>
      <c r="N45" s="590"/>
      <c r="O45" s="564">
        <v>12</v>
      </c>
      <c r="P45" s="566" t="s">
        <v>10</v>
      </c>
      <c r="Q45" s="574">
        <v>4</v>
      </c>
      <c r="R45" s="564">
        <v>9</v>
      </c>
      <c r="S45" s="566" t="s">
        <v>10</v>
      </c>
      <c r="T45" s="574">
        <v>14</v>
      </c>
      <c r="U45" s="656"/>
      <c r="V45" s="658"/>
      <c r="W45" s="660"/>
      <c r="X45" s="603">
        <f>I45+L45+O45+R45+U45</f>
        <v>21</v>
      </c>
      <c r="Y45" s="604" t="s">
        <v>10</v>
      </c>
      <c r="Z45" s="604">
        <f>K45+N45+Q45+T45+W45</f>
        <v>18</v>
      </c>
      <c r="AA45" s="602">
        <f>IF(X45=0,0,X45/Z45)</f>
        <v>1.1666666666666667</v>
      </c>
      <c r="AB45" s="601">
        <f>AE45+AF45+AG45+AH45+(AA45/100)</f>
        <v>3.0116666666666667</v>
      </c>
      <c r="AC45" s="402">
        <f>IF(AB45=0,"",RANK(AB45,AB$43:AB$50))</f>
        <v>3</v>
      </c>
      <c r="AE45" s="562">
        <f>IF(L45&gt;N45,2,IF(L45&lt;N45,1,0))</f>
        <v>0</v>
      </c>
      <c r="AF45" s="562">
        <f>IF(O45&gt;Q45,2,IF(O45&lt;Q45,1,0))</f>
        <v>2</v>
      </c>
      <c r="AG45" s="562">
        <f>IF(R45&gt;T45,2,IF(R45&lt;T45,1,0))</f>
        <v>1</v>
      </c>
      <c r="AH45" s="562">
        <f>IF(U45&gt;W45,2,IF(U45&lt;W45,1,0))</f>
        <v>0</v>
      </c>
      <c r="AJ45" s="594"/>
      <c r="AK45" s="557"/>
      <c r="AL45" s="290" t="s">
        <v>14</v>
      </c>
      <c r="AM45" s="291">
        <f>AM43</f>
        <v>7</v>
      </c>
      <c r="AN45" s="298" t="str">
        <f>IF(AO44&lt;6,"A",IF(AO44&lt;11,"B",IF(AO44&lt;16,"C","D")))</f>
        <v>B</v>
      </c>
      <c r="AO45" s="284" t="str">
        <f>LOOKUP(AO44,$B$2:$B$20,$C$2:$C$20)</f>
        <v>Mnichovická "A"</v>
      </c>
      <c r="AP45" s="285"/>
      <c r="AQ45" s="286" t="str">
        <f>LOOKUP(AQ44,$B$2:$B$20,$C$2:$C$20)</f>
        <v>Velim "B"</v>
      </c>
      <c r="AR45" s="331"/>
      <c r="AS45" s="333"/>
      <c r="AT45" s="329"/>
      <c r="BQ45" s="107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9"/>
    </row>
    <row r="46" spans="6:113" ht="20.25" customHeight="1" thickTop="1" thickBot="1" x14ac:dyDescent="0.35">
      <c r="F46" s="576"/>
      <c r="G46" s="278"/>
      <c r="H46" s="578"/>
      <c r="I46" s="383"/>
      <c r="J46" s="384"/>
      <c r="K46" s="385"/>
      <c r="L46" s="591"/>
      <c r="M46" s="592"/>
      <c r="N46" s="593"/>
      <c r="O46" s="564"/>
      <c r="P46" s="566"/>
      <c r="Q46" s="574"/>
      <c r="R46" s="564"/>
      <c r="S46" s="566"/>
      <c r="T46" s="574"/>
      <c r="U46" s="656"/>
      <c r="V46" s="658"/>
      <c r="W46" s="660"/>
      <c r="X46" s="570"/>
      <c r="Y46" s="572"/>
      <c r="Z46" s="572"/>
      <c r="AA46" s="596"/>
      <c r="AB46" s="598"/>
      <c r="AC46" s="393"/>
      <c r="AE46" s="562"/>
      <c r="AF46" s="562"/>
      <c r="AG46" s="562"/>
      <c r="AH46" s="562"/>
      <c r="AJ46" s="594" t="s">
        <v>33</v>
      </c>
      <c r="AK46" s="556">
        <v>0.40416666666666662</v>
      </c>
      <c r="AL46" s="287">
        <f t="shared" si="5"/>
        <v>35</v>
      </c>
      <c r="AM46" s="288" t="s">
        <v>8</v>
      </c>
      <c r="AN46" s="289" t="s">
        <v>9</v>
      </c>
      <c r="AO46" s="281">
        <v>11</v>
      </c>
      <c r="AP46" s="282" t="s">
        <v>10</v>
      </c>
      <c r="AQ46" s="283">
        <v>12</v>
      </c>
      <c r="AR46" s="330"/>
      <c r="AS46" s="332" t="s">
        <v>10</v>
      </c>
      <c r="AT46" s="328"/>
      <c r="BQ46" s="82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4"/>
    </row>
    <row r="47" spans="6:113" ht="20.25" customHeight="1" thickTop="1" thickBot="1" x14ac:dyDescent="0.35">
      <c r="F47" s="576">
        <v>18</v>
      </c>
      <c r="G47" s="279"/>
      <c r="H47" s="578" t="str">
        <f>LOOKUP(F47,B$2:B$20,C$2:C$20)</f>
        <v>Kmochova "B"</v>
      </c>
      <c r="I47" s="383">
        <f>Q43</f>
        <v>10</v>
      </c>
      <c r="J47" s="384" t="s">
        <v>10</v>
      </c>
      <c r="K47" s="385">
        <f>O43</f>
        <v>6</v>
      </c>
      <c r="L47" s="610">
        <f>Q45</f>
        <v>4</v>
      </c>
      <c r="M47" s="605" t="s">
        <v>10</v>
      </c>
      <c r="N47" s="607">
        <f>O45</f>
        <v>12</v>
      </c>
      <c r="O47" s="609"/>
      <c r="P47" s="583"/>
      <c r="Q47" s="584"/>
      <c r="R47" s="564">
        <v>7</v>
      </c>
      <c r="S47" s="566" t="s">
        <v>10</v>
      </c>
      <c r="T47" s="574">
        <v>5</v>
      </c>
      <c r="U47" s="656"/>
      <c r="V47" s="658"/>
      <c r="W47" s="660"/>
      <c r="X47" s="603">
        <f>I47+L47+O47+R47+U47</f>
        <v>21</v>
      </c>
      <c r="Y47" s="604" t="s">
        <v>10</v>
      </c>
      <c r="Z47" s="604">
        <f>K47+N47+Q47+T47+W47</f>
        <v>23</v>
      </c>
      <c r="AA47" s="599">
        <f>IF(X47=0,0,X47/Z47)</f>
        <v>0.91304347826086951</v>
      </c>
      <c r="AB47" s="601">
        <v>5.0091000000000001</v>
      </c>
      <c r="AC47" s="402">
        <f>IF(AB47=0,"",RANK(AB47,AB$43:AB$50))</f>
        <v>1</v>
      </c>
      <c r="AE47" s="562">
        <f>IF(L47&gt;N47,2,IF(L47&lt;N47,1,0))</f>
        <v>1</v>
      </c>
      <c r="AF47" s="562">
        <f>IF(O47&gt;Q47,2,IF(O47&lt;Q47,1,0))</f>
        <v>0</v>
      </c>
      <c r="AG47" s="562">
        <f>IF(R47&gt;T47,2,IF(R47&lt;T47,1,0))</f>
        <v>2</v>
      </c>
      <c r="AH47" s="562">
        <f>IF(U47&gt;W47,2,IF(U47&lt;W47,1,0))</f>
        <v>0</v>
      </c>
      <c r="AJ47" s="594"/>
      <c r="AK47" s="557"/>
      <c r="AL47" s="290" t="s">
        <v>14</v>
      </c>
      <c r="AM47" s="291">
        <f>AM45</f>
        <v>7</v>
      </c>
      <c r="AN47" s="292" t="str">
        <f>IF(AO46&lt;6,"A",IF(AO46&lt;11,"B",IF(AO46&lt;16,"C","D")))</f>
        <v>C</v>
      </c>
      <c r="AO47" s="284" t="str">
        <f>LOOKUP(AO46,$B$2:$B$20,$C$2:$C$20)</f>
        <v>Kmochova "A"</v>
      </c>
      <c r="AP47" s="285"/>
      <c r="AQ47" s="286" t="str">
        <f>LOOKUP(AQ46,$B$2:$B$20,$C$2:$C$20)</f>
        <v>Prok.Velikého "A"</v>
      </c>
      <c r="AR47" s="331"/>
      <c r="AS47" s="333"/>
      <c r="AT47" s="329"/>
      <c r="BH47" s="6" t="str">
        <f>AJ12</f>
        <v>6. KOLO</v>
      </c>
      <c r="BI47" s="6">
        <f>AK12</f>
        <v>0.39583333333333348</v>
      </c>
      <c r="BJ47" s="6">
        <f>AL12</f>
        <v>26</v>
      </c>
      <c r="BK47" s="6" t="str">
        <f t="shared" ref="BK47:BO48" si="7">AM12</f>
        <v>HŘIŠTĚ</v>
      </c>
      <c r="BL47" s="6" t="str">
        <f t="shared" si="7"/>
        <v>skupina</v>
      </c>
      <c r="BM47" s="6">
        <f t="shared" si="7"/>
        <v>7</v>
      </c>
      <c r="BN47" s="6" t="str">
        <f t="shared" si="7"/>
        <v>:</v>
      </c>
      <c r="BO47" s="6">
        <f t="shared" si="7"/>
        <v>10</v>
      </c>
      <c r="BQ47" s="85"/>
      <c r="BR47" s="548" t="str">
        <f>BH47</f>
        <v>6. KOLO</v>
      </c>
      <c r="BS47" s="548"/>
      <c r="BT47" s="548"/>
      <c r="BU47" s="548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549">
        <f>BJ47</f>
        <v>26</v>
      </c>
      <c r="CG47" s="549"/>
      <c r="CH47" s="550" t="s">
        <v>11</v>
      </c>
      <c r="CI47" s="550"/>
      <c r="CJ47" s="550"/>
      <c r="CK47" s="550"/>
      <c r="CL47" s="551" t="s">
        <v>12</v>
      </c>
      <c r="CM47" s="552">
        <f>BI47</f>
        <v>0.39583333333333348</v>
      </c>
      <c r="CN47" s="552"/>
      <c r="CO47" s="553" t="s">
        <v>9</v>
      </c>
      <c r="CP47" s="553"/>
      <c r="CQ47" s="541" t="str">
        <f>BL48</f>
        <v>B</v>
      </c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7"/>
      <c r="DD47" s="542" t="s">
        <v>13</v>
      </c>
      <c r="DE47" s="542"/>
      <c r="DF47" s="542"/>
      <c r="DG47" s="543">
        <f>BK48</f>
        <v>3</v>
      </c>
      <c r="DH47" s="543"/>
      <c r="DI47" s="88"/>
    </row>
    <row r="48" spans="6:113" ht="20.25" customHeight="1" thickTop="1" x14ac:dyDescent="0.25">
      <c r="F48" s="576"/>
      <c r="G48" s="278"/>
      <c r="H48" s="578"/>
      <c r="I48" s="383"/>
      <c r="J48" s="384"/>
      <c r="K48" s="385"/>
      <c r="L48" s="611"/>
      <c r="M48" s="606"/>
      <c r="N48" s="608"/>
      <c r="O48" s="609"/>
      <c r="P48" s="583"/>
      <c r="Q48" s="584"/>
      <c r="R48" s="564"/>
      <c r="S48" s="566"/>
      <c r="T48" s="574"/>
      <c r="U48" s="656"/>
      <c r="V48" s="658"/>
      <c r="W48" s="660"/>
      <c r="X48" s="570"/>
      <c r="Y48" s="572"/>
      <c r="Z48" s="572"/>
      <c r="AA48" s="600"/>
      <c r="AB48" s="598"/>
      <c r="AC48" s="393"/>
      <c r="AE48" s="562"/>
      <c r="AF48" s="562"/>
      <c r="AG48" s="562"/>
      <c r="AH48" s="562"/>
      <c r="AJ48" s="67"/>
      <c r="AK48" s="68"/>
      <c r="AL48" s="68"/>
      <c r="AM48" s="68"/>
      <c r="AN48" s="68"/>
      <c r="AO48" s="69"/>
      <c r="AP48" s="70"/>
      <c r="AQ48" s="69"/>
      <c r="AR48" s="71"/>
      <c r="AS48" s="71"/>
      <c r="AT48" s="71"/>
      <c r="BK48" s="6">
        <f t="shared" si="7"/>
        <v>3</v>
      </c>
      <c r="BL48" s="6" t="str">
        <f t="shared" si="7"/>
        <v>B</v>
      </c>
      <c r="BM48" s="6" t="str">
        <f t="shared" si="7"/>
        <v>Lipanská "A"</v>
      </c>
      <c r="BN48" s="6">
        <f t="shared" si="7"/>
        <v>0</v>
      </c>
      <c r="BO48" s="6" t="str">
        <f t="shared" si="7"/>
        <v>Masarykova "B"</v>
      </c>
      <c r="BQ48" s="85"/>
      <c r="BR48" s="548"/>
      <c r="BS48" s="548"/>
      <c r="BT48" s="548"/>
      <c r="BU48" s="548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549"/>
      <c r="CG48" s="549"/>
      <c r="CH48" s="550"/>
      <c r="CI48" s="550"/>
      <c r="CJ48" s="550"/>
      <c r="CK48" s="550"/>
      <c r="CL48" s="551"/>
      <c r="CM48" s="552"/>
      <c r="CN48" s="552"/>
      <c r="CO48" s="553"/>
      <c r="CP48" s="553"/>
      <c r="CQ48" s="541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7"/>
      <c r="DD48" s="542"/>
      <c r="DE48" s="542"/>
      <c r="DF48" s="542"/>
      <c r="DG48" s="543"/>
      <c r="DH48" s="543"/>
      <c r="DI48" s="88"/>
    </row>
    <row r="49" spans="6:113" ht="20.25" customHeight="1" x14ac:dyDescent="0.25">
      <c r="F49" s="576">
        <v>19</v>
      </c>
      <c r="G49" s="279"/>
      <c r="H49" s="578" t="str">
        <f>LOOKUP(F49,B$2:B$20,C$2:C$20)</f>
        <v>Červ.Pečky "B"</v>
      </c>
      <c r="I49" s="383">
        <f>T43</f>
        <v>0</v>
      </c>
      <c r="J49" s="384" t="s">
        <v>10</v>
      </c>
      <c r="K49" s="385">
        <f>R43</f>
        <v>0</v>
      </c>
      <c r="L49" s="610">
        <f>T45</f>
        <v>14</v>
      </c>
      <c r="M49" s="605" t="s">
        <v>10</v>
      </c>
      <c r="N49" s="607">
        <f>R45</f>
        <v>9</v>
      </c>
      <c r="O49" s="395">
        <f>T47</f>
        <v>5</v>
      </c>
      <c r="P49" s="384" t="s">
        <v>10</v>
      </c>
      <c r="Q49" s="385">
        <f>R47</f>
        <v>7</v>
      </c>
      <c r="R49" s="609"/>
      <c r="S49" s="583"/>
      <c r="T49" s="584"/>
      <c r="U49" s="656"/>
      <c r="V49" s="658"/>
      <c r="W49" s="660"/>
      <c r="X49" s="603">
        <f>I49+L49+O49+R49+U49</f>
        <v>19</v>
      </c>
      <c r="Y49" s="604" t="s">
        <v>10</v>
      </c>
      <c r="Z49" s="604">
        <f>K49+N49+Q49+T49+W49</f>
        <v>16</v>
      </c>
      <c r="AA49" s="599">
        <f>IF(X49=0,0,X49/Z49)</f>
        <v>1.1875</v>
      </c>
      <c r="AB49" s="601">
        <f>AE49+AF49+AG49+AH49+(AA49/100)</f>
        <v>3.0118749999999999</v>
      </c>
      <c r="AC49" s="402">
        <f>IF(AB49=0,"",RANK(AB49,AB$43:AB$50))</f>
        <v>2</v>
      </c>
      <c r="AE49" s="562">
        <f>IF(L49&gt;N49,2,IF(L49&lt;N49,1,0))</f>
        <v>2</v>
      </c>
      <c r="AF49" s="562">
        <f>IF(O49&gt;Q49,2,IF(O49&lt;Q49,1,0))</f>
        <v>1</v>
      </c>
      <c r="AG49" s="562">
        <f>IF(R49&gt;T49,2,IF(R49&lt;T49,1,0))</f>
        <v>0</v>
      </c>
      <c r="AH49" s="562">
        <f>IF(U49&gt;W49,2,IF(U49&lt;W49,1,0))</f>
        <v>0</v>
      </c>
      <c r="AJ49" s="67"/>
      <c r="AK49" s="68"/>
      <c r="AL49" s="68"/>
      <c r="AM49" s="68"/>
      <c r="AN49" s="68"/>
      <c r="AO49" s="69"/>
      <c r="AP49" s="70"/>
      <c r="AQ49" s="69"/>
      <c r="AR49" s="71"/>
      <c r="AS49" s="71"/>
      <c r="AT49" s="71"/>
      <c r="BQ49" s="85"/>
      <c r="BR49" s="89"/>
      <c r="BS49" s="89"/>
      <c r="BT49" s="89"/>
      <c r="BU49" s="89"/>
      <c r="BV49" s="587" t="s">
        <v>16</v>
      </c>
      <c r="BW49" s="587"/>
      <c r="BX49" s="90">
        <f>BM47</f>
        <v>7</v>
      </c>
      <c r="BY49" s="91" t="s">
        <v>17</v>
      </c>
      <c r="BZ49" s="585" t="str">
        <f>LOOKUP(BX49,$B$2:$B$20,$C$2:$C$20)</f>
        <v>Lipanská "A"</v>
      </c>
      <c r="CA49" s="585"/>
      <c r="CB49" s="585"/>
      <c r="CC49" s="585"/>
      <c r="CD49" s="585"/>
      <c r="CE49" s="585"/>
      <c r="CF49" s="585"/>
      <c r="CG49" s="585"/>
      <c r="CH49" s="585"/>
      <c r="CI49" s="585"/>
      <c r="CJ49" s="586"/>
      <c r="CK49" s="586"/>
      <c r="CL49" s="92"/>
      <c r="CM49" s="92"/>
      <c r="CN49" s="92"/>
      <c r="CO49" s="92"/>
      <c r="CP49" s="92"/>
      <c r="CQ49" s="89"/>
      <c r="CR49" s="587" t="s">
        <v>16</v>
      </c>
      <c r="CS49" s="587"/>
      <c r="CT49" s="90">
        <f>BO47</f>
        <v>10</v>
      </c>
      <c r="CU49" s="91" t="s">
        <v>17</v>
      </c>
      <c r="CV49" s="585" t="str">
        <f>LOOKUP(CT49,$B$2:$B$20,$C$2:$C$20)</f>
        <v>Masarykova "B"</v>
      </c>
      <c r="CW49" s="585"/>
      <c r="CX49" s="585"/>
      <c r="CY49" s="585"/>
      <c r="CZ49" s="585"/>
      <c r="DA49" s="585"/>
      <c r="DB49" s="585"/>
      <c r="DC49" s="585"/>
      <c r="DD49" s="585"/>
      <c r="DE49" s="585"/>
      <c r="DF49" s="585"/>
      <c r="DG49" s="585"/>
      <c r="DH49" s="585"/>
      <c r="DI49" s="88"/>
    </row>
    <row r="50" spans="6:113" ht="20.25" customHeight="1" thickBot="1" x14ac:dyDescent="0.3">
      <c r="F50" s="614"/>
      <c r="G50" s="280"/>
      <c r="H50" s="615"/>
      <c r="I50" s="406"/>
      <c r="J50" s="407"/>
      <c r="K50" s="408"/>
      <c r="L50" s="616"/>
      <c r="M50" s="612"/>
      <c r="N50" s="613"/>
      <c r="O50" s="409"/>
      <c r="P50" s="407"/>
      <c r="Q50" s="408"/>
      <c r="R50" s="618"/>
      <c r="S50" s="619"/>
      <c r="T50" s="662"/>
      <c r="U50" s="663"/>
      <c r="V50" s="664"/>
      <c r="W50" s="661"/>
      <c r="X50" s="621"/>
      <c r="Y50" s="622"/>
      <c r="Z50" s="622"/>
      <c r="AA50" s="623"/>
      <c r="AB50" s="624"/>
      <c r="AC50" s="418"/>
      <c r="AE50" s="562"/>
      <c r="AF50" s="562"/>
      <c r="AG50" s="562"/>
      <c r="AH50" s="562"/>
      <c r="AJ50" s="72"/>
      <c r="AK50" s="75">
        <v>8.3333333333333332E-3</v>
      </c>
      <c r="AL50" s="73"/>
      <c r="AM50" s="73"/>
      <c r="AN50" s="73"/>
      <c r="AO50" s="74"/>
      <c r="AP50" s="70"/>
      <c r="AQ50" s="74"/>
      <c r="AR50" s="71"/>
      <c r="AS50" s="71"/>
      <c r="AT50" s="71"/>
      <c r="BQ50" s="85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93"/>
      <c r="DD50" s="93"/>
      <c r="DE50" s="93"/>
      <c r="DF50" s="93"/>
      <c r="DG50" s="93"/>
      <c r="DH50" s="93"/>
      <c r="DI50" s="88"/>
    </row>
    <row r="51" spans="6:113" ht="20.25" customHeight="1" thickTop="1" x14ac:dyDescent="0.25">
      <c r="AJ51" s="439"/>
      <c r="AK51" s="68"/>
      <c r="AL51" s="68"/>
      <c r="AM51" s="68"/>
      <c r="AN51" s="68"/>
      <c r="AO51" s="69"/>
      <c r="AP51" s="441"/>
      <c r="AQ51" s="69"/>
      <c r="AR51" s="442"/>
      <c r="AS51" s="442"/>
      <c r="AT51" s="442"/>
      <c r="BQ51" s="85"/>
      <c r="BR51" s="94" t="s">
        <v>21</v>
      </c>
      <c r="BS51" s="95">
        <f>BX49</f>
        <v>7</v>
      </c>
      <c r="BT51" s="96" t="s">
        <v>10</v>
      </c>
      <c r="BU51" s="97">
        <v>1</v>
      </c>
      <c r="BV51" s="97">
        <v>2</v>
      </c>
      <c r="BW51" s="97">
        <v>3</v>
      </c>
      <c r="BX51" s="97">
        <v>4</v>
      </c>
      <c r="BY51" s="97">
        <v>5</v>
      </c>
      <c r="BZ51" s="97">
        <v>6</v>
      </c>
      <c r="CA51" s="97">
        <v>7</v>
      </c>
      <c r="CB51" s="97">
        <v>8</v>
      </c>
      <c r="CC51" s="97">
        <v>9</v>
      </c>
      <c r="CD51" s="97">
        <v>10</v>
      </c>
      <c r="CE51" s="97">
        <v>11</v>
      </c>
      <c r="CF51" s="97">
        <v>12</v>
      </c>
      <c r="CG51" s="97">
        <v>13</v>
      </c>
      <c r="CH51" s="97">
        <v>14</v>
      </c>
      <c r="CI51" s="97">
        <v>15</v>
      </c>
      <c r="CJ51" s="97">
        <v>16</v>
      </c>
      <c r="CK51" s="97">
        <v>17</v>
      </c>
      <c r="CL51" s="97">
        <v>18</v>
      </c>
      <c r="CM51" s="97">
        <v>19</v>
      </c>
      <c r="CN51" s="97">
        <v>20</v>
      </c>
      <c r="CO51" s="97">
        <v>21</v>
      </c>
      <c r="CP51" s="97">
        <v>22</v>
      </c>
      <c r="CQ51" s="97">
        <v>23</v>
      </c>
      <c r="CR51" s="97">
        <v>24</v>
      </c>
      <c r="CS51" s="97">
        <v>25</v>
      </c>
      <c r="CT51" s="97">
        <v>26</v>
      </c>
      <c r="CU51" s="97">
        <v>27</v>
      </c>
      <c r="CV51" s="97">
        <v>28</v>
      </c>
      <c r="CW51" s="97">
        <v>29</v>
      </c>
      <c r="CX51" s="97">
        <v>30</v>
      </c>
      <c r="CY51" s="97">
        <v>31</v>
      </c>
      <c r="CZ51" s="97">
        <v>32</v>
      </c>
      <c r="DA51" s="97">
        <v>33</v>
      </c>
      <c r="DB51" s="97">
        <v>34</v>
      </c>
      <c r="DC51" s="98">
        <v>35</v>
      </c>
      <c r="DD51" s="98">
        <v>36</v>
      </c>
      <c r="DE51" s="98">
        <v>37</v>
      </c>
      <c r="DF51" s="98">
        <v>38</v>
      </c>
      <c r="DG51" s="98">
        <v>39</v>
      </c>
      <c r="DH51" s="98">
        <v>40</v>
      </c>
      <c r="DI51" s="88"/>
    </row>
    <row r="52" spans="6:113" ht="20.25" customHeight="1" x14ac:dyDescent="0.25">
      <c r="F52" s="65" t="s">
        <v>50</v>
      </c>
      <c r="H52" s="66" t="str">
        <f>IF(AC4=1,H4,IF(AC6=1,H6,IF(AC8=1,H8,IF(AC10=1,H10,IF(AC12=1,H12,"")))))</f>
        <v>Prok.Velikého "B"</v>
      </c>
      <c r="AJ52" s="440"/>
      <c r="AK52" s="73"/>
      <c r="AL52" s="73"/>
      <c r="AM52" s="73"/>
      <c r="AN52" s="73"/>
      <c r="AO52" s="74"/>
      <c r="AP52" s="441"/>
      <c r="AQ52" s="74"/>
      <c r="AR52" s="442"/>
      <c r="AS52" s="442"/>
      <c r="AT52" s="442"/>
      <c r="BQ52" s="85"/>
      <c r="BR52" s="99"/>
      <c r="BS52" s="100"/>
      <c r="BT52" s="101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3"/>
      <c r="DD52" s="103"/>
      <c r="DE52" s="103"/>
      <c r="DF52" s="103"/>
      <c r="DG52" s="103"/>
      <c r="DH52" s="103"/>
      <c r="DI52" s="88"/>
    </row>
    <row r="53" spans="6:113" ht="20.25" customHeight="1" x14ac:dyDescent="0.25">
      <c r="F53" s="65" t="s">
        <v>51</v>
      </c>
      <c r="H53" s="66" t="str">
        <f>IF(AC4=2,H4,IF(AC6=2,H6,IF(AC8=2,H8,IF(AC10=2,H10,IF(AC12=2,H12,"")))))</f>
        <v>Ovčárecká "A"</v>
      </c>
      <c r="AE53" s="562"/>
      <c r="AF53" s="562"/>
      <c r="AG53" s="562"/>
      <c r="AH53" s="562"/>
      <c r="BQ53" s="85"/>
      <c r="BR53" s="104" t="s">
        <v>21</v>
      </c>
      <c r="BS53" s="105">
        <f>CT49</f>
        <v>10</v>
      </c>
      <c r="BT53" s="106" t="s">
        <v>10</v>
      </c>
      <c r="BU53" s="97">
        <v>1</v>
      </c>
      <c r="BV53" s="97">
        <v>2</v>
      </c>
      <c r="BW53" s="97">
        <v>3</v>
      </c>
      <c r="BX53" s="97">
        <v>4</v>
      </c>
      <c r="BY53" s="97">
        <v>5</v>
      </c>
      <c r="BZ53" s="97">
        <v>6</v>
      </c>
      <c r="CA53" s="97">
        <v>7</v>
      </c>
      <c r="CB53" s="97">
        <v>8</v>
      </c>
      <c r="CC53" s="97">
        <v>9</v>
      </c>
      <c r="CD53" s="97">
        <v>10</v>
      </c>
      <c r="CE53" s="97">
        <v>11</v>
      </c>
      <c r="CF53" s="97">
        <v>12</v>
      </c>
      <c r="CG53" s="97">
        <v>13</v>
      </c>
      <c r="CH53" s="97">
        <v>14</v>
      </c>
      <c r="CI53" s="97">
        <v>15</v>
      </c>
      <c r="CJ53" s="97">
        <v>16</v>
      </c>
      <c r="CK53" s="97">
        <v>17</v>
      </c>
      <c r="CL53" s="97">
        <v>18</v>
      </c>
      <c r="CM53" s="97">
        <v>19</v>
      </c>
      <c r="CN53" s="97">
        <v>20</v>
      </c>
      <c r="CO53" s="97">
        <v>21</v>
      </c>
      <c r="CP53" s="97">
        <v>22</v>
      </c>
      <c r="CQ53" s="97">
        <v>23</v>
      </c>
      <c r="CR53" s="97">
        <v>24</v>
      </c>
      <c r="CS53" s="97">
        <v>25</v>
      </c>
      <c r="CT53" s="97">
        <v>26</v>
      </c>
      <c r="CU53" s="97">
        <v>27</v>
      </c>
      <c r="CV53" s="97">
        <v>28</v>
      </c>
      <c r="CW53" s="97">
        <v>29</v>
      </c>
      <c r="CX53" s="97">
        <v>30</v>
      </c>
      <c r="CY53" s="97">
        <v>31</v>
      </c>
      <c r="CZ53" s="97">
        <v>32</v>
      </c>
      <c r="DA53" s="97">
        <v>33</v>
      </c>
      <c r="DB53" s="97">
        <v>34</v>
      </c>
      <c r="DC53" s="98">
        <v>35</v>
      </c>
      <c r="DD53" s="98">
        <v>36</v>
      </c>
      <c r="DE53" s="98">
        <v>37</v>
      </c>
      <c r="DF53" s="98">
        <v>38</v>
      </c>
      <c r="DG53" s="98">
        <v>39</v>
      </c>
      <c r="DH53" s="98">
        <v>40</v>
      </c>
      <c r="DI53" s="88"/>
    </row>
    <row r="54" spans="6:113" ht="20.25" customHeight="1" thickBot="1" x14ac:dyDescent="0.3">
      <c r="F54" s="65" t="s">
        <v>52</v>
      </c>
      <c r="H54" s="66" t="str">
        <f>IF(AC17=1,H17,IF(AC19=1,H19,IF(AC21=1,H21,IF(AC23=1,H23,IF(AC25=1,H25,"")))))</f>
        <v>Červ. Pečky "A"</v>
      </c>
      <c r="AE54" s="562"/>
      <c r="AF54" s="562"/>
      <c r="AG54" s="562"/>
      <c r="AH54" s="562"/>
      <c r="BQ54" s="107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9"/>
    </row>
    <row r="55" spans="6:113" ht="20.25" customHeight="1" thickTop="1" x14ac:dyDescent="0.25">
      <c r="F55" s="65" t="s">
        <v>53</v>
      </c>
      <c r="H55" s="66" t="str">
        <f>IF(AC17=2,H17,IF(AC19=2,H19,IF(AC21=2,H21,IF(AC23=2,H23,IF(AC25=2,H25,"")))))</f>
        <v>Mnichovická "A"</v>
      </c>
      <c r="AE55" s="562"/>
      <c r="AF55" s="562"/>
      <c r="AG55" s="562"/>
      <c r="AH55" s="562"/>
      <c r="BQ55" s="82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4"/>
    </row>
    <row r="56" spans="6:113" ht="20.25" customHeight="1" x14ac:dyDescent="0.25">
      <c r="F56" s="65" t="s">
        <v>67</v>
      </c>
      <c r="H56" s="66" t="str">
        <f>IF(AC30=1,H30,IF(AC32=1,H32,IF(AC34=1,H34,IF(AC36=1,H36,IF(AC38=1,H38,"")))))</f>
        <v>Kmochova "A"</v>
      </c>
      <c r="AE56" s="562"/>
      <c r="AF56" s="562"/>
      <c r="AG56" s="562"/>
      <c r="AH56" s="562"/>
      <c r="BH56" s="6" t="str">
        <f t="shared" ref="BH56:BO56" si="8">AJ14</f>
        <v>7. KOLO</v>
      </c>
      <c r="BI56" s="6">
        <f t="shared" si="8"/>
        <v>0.40416666666666662</v>
      </c>
      <c r="BJ56" s="6">
        <f t="shared" si="8"/>
        <v>31</v>
      </c>
      <c r="BK56" s="6" t="str">
        <f t="shared" si="8"/>
        <v>HŘIŠTĚ</v>
      </c>
      <c r="BL56" s="6" t="str">
        <f t="shared" si="8"/>
        <v>skupina</v>
      </c>
      <c r="BM56" s="6">
        <f t="shared" si="8"/>
        <v>13</v>
      </c>
      <c r="BN56" s="6" t="str">
        <f t="shared" si="8"/>
        <v>:</v>
      </c>
      <c r="BO56" s="6">
        <f t="shared" si="8"/>
        <v>14</v>
      </c>
      <c r="BQ56" s="85"/>
      <c r="BR56" s="548" t="str">
        <f>BH56</f>
        <v>7. KOLO</v>
      </c>
      <c r="BS56" s="548"/>
      <c r="BT56" s="548"/>
      <c r="BU56" s="548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549">
        <f>BJ56</f>
        <v>31</v>
      </c>
      <c r="CG56" s="549"/>
      <c r="CH56" s="550" t="s">
        <v>11</v>
      </c>
      <c r="CI56" s="550"/>
      <c r="CJ56" s="550"/>
      <c r="CK56" s="550"/>
      <c r="CL56" s="551" t="s">
        <v>12</v>
      </c>
      <c r="CM56" s="552">
        <f>BI56</f>
        <v>0.40416666666666662</v>
      </c>
      <c r="CN56" s="552"/>
      <c r="CO56" s="553" t="s">
        <v>9</v>
      </c>
      <c r="CP56" s="553"/>
      <c r="CQ56" s="541" t="str">
        <f>BL57</f>
        <v>C</v>
      </c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7"/>
      <c r="DD56" s="542" t="s">
        <v>13</v>
      </c>
      <c r="DE56" s="542"/>
      <c r="DF56" s="542"/>
      <c r="DG56" s="543">
        <f>BK57</f>
        <v>3</v>
      </c>
      <c r="DH56" s="543"/>
      <c r="DI56" s="88"/>
    </row>
    <row r="57" spans="6:113" ht="20.25" customHeight="1" x14ac:dyDescent="0.25">
      <c r="F57" s="65" t="s">
        <v>68</v>
      </c>
      <c r="H57" s="66" t="str">
        <f>IF(AC30=2,H30,IF(AC32=2,H32,IF(AC34=2,H34,IF(AC36=2,H36,IF(AC38=2,H38,"")))))</f>
        <v>Prok.Velikého "A"</v>
      </c>
      <c r="BK57" s="6">
        <f>AM15</f>
        <v>3</v>
      </c>
      <c r="BL57" s="6" t="str">
        <f>AN15</f>
        <v>C</v>
      </c>
      <c r="BM57" s="6" t="str">
        <f>AO15</f>
        <v>Bezručova "B"</v>
      </c>
      <c r="BN57" s="6">
        <f>AP15</f>
        <v>0</v>
      </c>
      <c r="BO57" s="6" t="str">
        <f>AQ15</f>
        <v>Ovčárecká "B"</v>
      </c>
      <c r="BQ57" s="85"/>
      <c r="BR57" s="548"/>
      <c r="BS57" s="548"/>
      <c r="BT57" s="548"/>
      <c r="BU57" s="548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549"/>
      <c r="CG57" s="549"/>
      <c r="CH57" s="550"/>
      <c r="CI57" s="550"/>
      <c r="CJ57" s="550"/>
      <c r="CK57" s="550"/>
      <c r="CL57" s="551"/>
      <c r="CM57" s="552"/>
      <c r="CN57" s="552"/>
      <c r="CO57" s="553"/>
      <c r="CP57" s="553"/>
      <c r="CQ57" s="541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7"/>
      <c r="DD57" s="542"/>
      <c r="DE57" s="542"/>
      <c r="DF57" s="542"/>
      <c r="DG57" s="543"/>
      <c r="DH57" s="543"/>
      <c r="DI57" s="88"/>
    </row>
    <row r="58" spans="6:113" ht="20.25" customHeight="1" x14ac:dyDescent="0.25">
      <c r="F58" s="65" t="s">
        <v>69</v>
      </c>
      <c r="H58" s="66" t="str">
        <f>IF(AC43=1,H43,IF(AC45=1,H45,IF(AC47=1,H47,IF(AC49=1,H49,""))))</f>
        <v>Kmochova "B"</v>
      </c>
      <c r="BQ58" s="85"/>
      <c r="BR58" s="89"/>
      <c r="BS58" s="89"/>
      <c r="BT58" s="89"/>
      <c r="BU58" s="89"/>
      <c r="BV58" s="587" t="s">
        <v>16</v>
      </c>
      <c r="BW58" s="587"/>
      <c r="BX58" s="90">
        <f>BM56</f>
        <v>13</v>
      </c>
      <c r="BY58" s="91" t="s">
        <v>17</v>
      </c>
      <c r="BZ58" s="585" t="str">
        <f>LOOKUP(BX58,$B$2:$B$20,$C$2:$C$20)</f>
        <v>Bezručova "B"</v>
      </c>
      <c r="CA58" s="585"/>
      <c r="CB58" s="585"/>
      <c r="CC58" s="585"/>
      <c r="CD58" s="585"/>
      <c r="CE58" s="585"/>
      <c r="CF58" s="585"/>
      <c r="CG58" s="585"/>
      <c r="CH58" s="585"/>
      <c r="CI58" s="585"/>
      <c r="CJ58" s="586"/>
      <c r="CK58" s="586"/>
      <c r="CL58" s="92"/>
      <c r="CM58" s="92"/>
      <c r="CN58" s="92"/>
      <c r="CO58" s="92"/>
      <c r="CP58" s="92"/>
      <c r="CQ58" s="89"/>
      <c r="CR58" s="587" t="s">
        <v>16</v>
      </c>
      <c r="CS58" s="587"/>
      <c r="CT58" s="90">
        <f>BO56</f>
        <v>14</v>
      </c>
      <c r="CU58" s="91" t="s">
        <v>17</v>
      </c>
      <c r="CV58" s="585" t="str">
        <f>LOOKUP(CT58,$B$2:$B$20,$C$2:$C$20)</f>
        <v>Ovčárecká "B"</v>
      </c>
      <c r="CW58" s="585"/>
      <c r="CX58" s="585"/>
      <c r="CY58" s="585"/>
      <c r="CZ58" s="585"/>
      <c r="DA58" s="585"/>
      <c r="DB58" s="585"/>
      <c r="DC58" s="585"/>
      <c r="DD58" s="585"/>
      <c r="DE58" s="585"/>
      <c r="DF58" s="585"/>
      <c r="DG58" s="585"/>
      <c r="DH58" s="585"/>
      <c r="DI58" s="88"/>
    </row>
    <row r="59" spans="6:113" ht="20.25" customHeight="1" x14ac:dyDescent="0.25">
      <c r="F59" s="65" t="s">
        <v>70</v>
      </c>
      <c r="H59" s="66" t="str">
        <f>IF(AC43=2,H43,IF(AC45=2,H45,IF(AC47=2,H47,IF(AC49=2,H49,""))))</f>
        <v>Červ.Pečky "B"</v>
      </c>
      <c r="BQ59" s="85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93"/>
      <c r="DD59" s="93"/>
      <c r="DE59" s="93"/>
      <c r="DF59" s="93"/>
      <c r="DG59" s="93"/>
      <c r="DH59" s="93"/>
      <c r="DI59" s="88"/>
    </row>
    <row r="60" spans="6:113" ht="20.25" customHeight="1" x14ac:dyDescent="0.25">
      <c r="F60" s="65"/>
      <c r="H60" s="66"/>
      <c r="BQ60" s="85"/>
      <c r="BR60" s="94" t="s">
        <v>21</v>
      </c>
      <c r="BS60" s="95">
        <f>BX58</f>
        <v>13</v>
      </c>
      <c r="BT60" s="96" t="s">
        <v>10</v>
      </c>
      <c r="BU60" s="97">
        <v>1</v>
      </c>
      <c r="BV60" s="97">
        <v>2</v>
      </c>
      <c r="BW60" s="97">
        <v>3</v>
      </c>
      <c r="BX60" s="97">
        <v>4</v>
      </c>
      <c r="BY60" s="97">
        <v>5</v>
      </c>
      <c r="BZ60" s="97">
        <v>6</v>
      </c>
      <c r="CA60" s="97">
        <v>7</v>
      </c>
      <c r="CB60" s="97">
        <v>8</v>
      </c>
      <c r="CC60" s="97">
        <v>9</v>
      </c>
      <c r="CD60" s="97">
        <v>10</v>
      </c>
      <c r="CE60" s="97">
        <v>11</v>
      </c>
      <c r="CF60" s="97">
        <v>12</v>
      </c>
      <c r="CG60" s="97">
        <v>13</v>
      </c>
      <c r="CH60" s="97">
        <v>14</v>
      </c>
      <c r="CI60" s="97">
        <v>15</v>
      </c>
      <c r="CJ60" s="97">
        <v>16</v>
      </c>
      <c r="CK60" s="97">
        <v>17</v>
      </c>
      <c r="CL60" s="97">
        <v>18</v>
      </c>
      <c r="CM60" s="97">
        <v>19</v>
      </c>
      <c r="CN60" s="97">
        <v>20</v>
      </c>
      <c r="CO60" s="97">
        <v>21</v>
      </c>
      <c r="CP60" s="97">
        <v>22</v>
      </c>
      <c r="CQ60" s="97">
        <v>23</v>
      </c>
      <c r="CR60" s="97">
        <v>24</v>
      </c>
      <c r="CS60" s="97">
        <v>25</v>
      </c>
      <c r="CT60" s="97">
        <v>26</v>
      </c>
      <c r="CU60" s="97">
        <v>27</v>
      </c>
      <c r="CV60" s="97">
        <v>28</v>
      </c>
      <c r="CW60" s="97">
        <v>29</v>
      </c>
      <c r="CX60" s="97">
        <v>30</v>
      </c>
      <c r="CY60" s="97">
        <v>31</v>
      </c>
      <c r="CZ60" s="97">
        <v>32</v>
      </c>
      <c r="DA60" s="97">
        <v>33</v>
      </c>
      <c r="DB60" s="97">
        <v>34</v>
      </c>
      <c r="DC60" s="98">
        <v>35</v>
      </c>
      <c r="DD60" s="98">
        <v>36</v>
      </c>
      <c r="DE60" s="98">
        <v>37</v>
      </c>
      <c r="DF60" s="98">
        <v>38</v>
      </c>
      <c r="DG60" s="98">
        <v>39</v>
      </c>
      <c r="DH60" s="98">
        <v>40</v>
      </c>
      <c r="DI60" s="88"/>
    </row>
    <row r="61" spans="6:113" ht="20.25" customHeight="1" x14ac:dyDescent="0.25">
      <c r="BQ61" s="85"/>
      <c r="BR61" s="99"/>
      <c r="BS61" s="100"/>
      <c r="BT61" s="101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3"/>
      <c r="DD61" s="103"/>
      <c r="DE61" s="103"/>
      <c r="DF61" s="103"/>
      <c r="DG61" s="103"/>
      <c r="DH61" s="103"/>
      <c r="DI61" s="88"/>
    </row>
    <row r="62" spans="6:113" ht="20.25" customHeight="1" x14ac:dyDescent="0.25">
      <c r="BQ62" s="85"/>
      <c r="BR62" s="104" t="s">
        <v>21</v>
      </c>
      <c r="BS62" s="105">
        <f>CT58</f>
        <v>14</v>
      </c>
      <c r="BT62" s="106" t="s">
        <v>10</v>
      </c>
      <c r="BU62" s="97">
        <v>1</v>
      </c>
      <c r="BV62" s="97">
        <v>2</v>
      </c>
      <c r="BW62" s="97">
        <v>3</v>
      </c>
      <c r="BX62" s="97">
        <v>4</v>
      </c>
      <c r="BY62" s="97">
        <v>5</v>
      </c>
      <c r="BZ62" s="97">
        <v>6</v>
      </c>
      <c r="CA62" s="97">
        <v>7</v>
      </c>
      <c r="CB62" s="97">
        <v>8</v>
      </c>
      <c r="CC62" s="97">
        <v>9</v>
      </c>
      <c r="CD62" s="97">
        <v>10</v>
      </c>
      <c r="CE62" s="97">
        <v>11</v>
      </c>
      <c r="CF62" s="97">
        <v>12</v>
      </c>
      <c r="CG62" s="97">
        <v>13</v>
      </c>
      <c r="CH62" s="97">
        <v>14</v>
      </c>
      <c r="CI62" s="97">
        <v>15</v>
      </c>
      <c r="CJ62" s="97">
        <v>16</v>
      </c>
      <c r="CK62" s="97">
        <v>17</v>
      </c>
      <c r="CL62" s="97">
        <v>18</v>
      </c>
      <c r="CM62" s="97">
        <v>19</v>
      </c>
      <c r="CN62" s="97">
        <v>20</v>
      </c>
      <c r="CO62" s="97">
        <v>21</v>
      </c>
      <c r="CP62" s="97">
        <v>22</v>
      </c>
      <c r="CQ62" s="97">
        <v>23</v>
      </c>
      <c r="CR62" s="97">
        <v>24</v>
      </c>
      <c r="CS62" s="97">
        <v>25</v>
      </c>
      <c r="CT62" s="97">
        <v>26</v>
      </c>
      <c r="CU62" s="97">
        <v>27</v>
      </c>
      <c r="CV62" s="97">
        <v>28</v>
      </c>
      <c r="CW62" s="97">
        <v>29</v>
      </c>
      <c r="CX62" s="97">
        <v>30</v>
      </c>
      <c r="CY62" s="97">
        <v>31</v>
      </c>
      <c r="CZ62" s="97">
        <v>32</v>
      </c>
      <c r="DA62" s="97">
        <v>33</v>
      </c>
      <c r="DB62" s="97">
        <v>34</v>
      </c>
      <c r="DC62" s="98">
        <v>35</v>
      </c>
      <c r="DD62" s="98">
        <v>36</v>
      </c>
      <c r="DE62" s="98">
        <v>37</v>
      </c>
      <c r="DF62" s="98">
        <v>38</v>
      </c>
      <c r="DG62" s="98">
        <v>39</v>
      </c>
      <c r="DH62" s="98">
        <v>40</v>
      </c>
      <c r="DI62" s="88"/>
    </row>
    <row r="63" spans="6:113" ht="20.25" customHeight="1" thickBot="1" x14ac:dyDescent="0.3">
      <c r="BQ63" s="107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9"/>
    </row>
    <row r="64" spans="6:113" ht="20.25" customHeight="1" thickTop="1" x14ac:dyDescent="0.25">
      <c r="BQ64" s="82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4"/>
    </row>
    <row r="65" spans="60:113" ht="20.25" customHeight="1" x14ac:dyDescent="0.25">
      <c r="BH65" s="6" t="str">
        <f>AJ18</f>
        <v>1. KOLO</v>
      </c>
      <c r="BI65" s="6">
        <f>AK18</f>
        <v>0.35416666666666669</v>
      </c>
      <c r="BJ65" s="6">
        <f>AL18</f>
        <v>3</v>
      </c>
      <c r="BK65" s="6" t="str">
        <f t="shared" ref="BK65:BO66" si="9">AM18</f>
        <v>HŘIŠTĚ</v>
      </c>
      <c r="BL65" s="6" t="str">
        <f t="shared" si="9"/>
        <v>skupina</v>
      </c>
      <c r="BM65" s="6">
        <f t="shared" si="9"/>
        <v>11</v>
      </c>
      <c r="BN65" s="6" t="str">
        <f t="shared" si="9"/>
        <v>:</v>
      </c>
      <c r="BO65" s="6">
        <f t="shared" si="9"/>
        <v>15</v>
      </c>
      <c r="BQ65" s="85"/>
      <c r="BR65" s="548" t="str">
        <f>BH65</f>
        <v>1. KOLO</v>
      </c>
      <c r="BS65" s="548"/>
      <c r="BT65" s="548"/>
      <c r="BU65" s="548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549">
        <f>BJ65</f>
        <v>3</v>
      </c>
      <c r="CG65" s="549"/>
      <c r="CH65" s="550" t="s">
        <v>11</v>
      </c>
      <c r="CI65" s="550"/>
      <c r="CJ65" s="550"/>
      <c r="CK65" s="550"/>
      <c r="CL65" s="551" t="s">
        <v>12</v>
      </c>
      <c r="CM65" s="552">
        <f>BI65</f>
        <v>0.35416666666666669</v>
      </c>
      <c r="CN65" s="552"/>
      <c r="CO65" s="553" t="s">
        <v>9</v>
      </c>
      <c r="CP65" s="553"/>
      <c r="CQ65" s="541" t="str">
        <f>BL66</f>
        <v>C</v>
      </c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7"/>
      <c r="DD65" s="542" t="s">
        <v>13</v>
      </c>
      <c r="DE65" s="542"/>
      <c r="DF65" s="542"/>
      <c r="DG65" s="543">
        <f>BK66</f>
        <v>5</v>
      </c>
      <c r="DH65" s="543"/>
      <c r="DI65" s="88"/>
    </row>
    <row r="66" spans="60:113" ht="20.25" customHeight="1" x14ac:dyDescent="0.25">
      <c r="BK66" s="6">
        <f t="shared" si="9"/>
        <v>5</v>
      </c>
      <c r="BL66" s="6" t="str">
        <f t="shared" si="9"/>
        <v>C</v>
      </c>
      <c r="BM66" s="6" t="str">
        <f t="shared" si="9"/>
        <v>Kmochova "A"</v>
      </c>
      <c r="BN66" s="6">
        <f t="shared" si="9"/>
        <v>0</v>
      </c>
      <c r="BO66" s="6" t="str">
        <f t="shared" si="9"/>
        <v>Mnichovická "B"</v>
      </c>
      <c r="BQ66" s="85"/>
      <c r="BR66" s="548"/>
      <c r="BS66" s="548"/>
      <c r="BT66" s="548"/>
      <c r="BU66" s="548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549"/>
      <c r="CG66" s="549"/>
      <c r="CH66" s="550"/>
      <c r="CI66" s="550"/>
      <c r="CJ66" s="550"/>
      <c r="CK66" s="550"/>
      <c r="CL66" s="551"/>
      <c r="CM66" s="552"/>
      <c r="CN66" s="552"/>
      <c r="CO66" s="553"/>
      <c r="CP66" s="553"/>
      <c r="CQ66" s="541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7"/>
      <c r="DD66" s="542"/>
      <c r="DE66" s="542"/>
      <c r="DF66" s="542"/>
      <c r="DG66" s="543"/>
      <c r="DH66" s="543"/>
      <c r="DI66" s="88"/>
    </row>
    <row r="67" spans="60:113" ht="20.25" customHeight="1" x14ac:dyDescent="0.25">
      <c r="BQ67" s="85"/>
      <c r="BR67" s="89"/>
      <c r="BS67" s="89"/>
      <c r="BT67" s="89"/>
      <c r="BU67" s="89"/>
      <c r="BV67" s="587" t="s">
        <v>16</v>
      </c>
      <c r="BW67" s="587"/>
      <c r="BX67" s="90">
        <f>BM65</f>
        <v>11</v>
      </c>
      <c r="BY67" s="91" t="s">
        <v>17</v>
      </c>
      <c r="BZ67" s="585" t="str">
        <f>LOOKUP(BX67,$B$2:$B$20,$C$2:$C$20)</f>
        <v>Kmochova "A"</v>
      </c>
      <c r="CA67" s="585"/>
      <c r="CB67" s="585"/>
      <c r="CC67" s="585"/>
      <c r="CD67" s="585"/>
      <c r="CE67" s="585"/>
      <c r="CF67" s="585"/>
      <c r="CG67" s="585"/>
      <c r="CH67" s="585"/>
      <c r="CI67" s="585"/>
      <c r="CJ67" s="586"/>
      <c r="CK67" s="586"/>
      <c r="CL67" s="92"/>
      <c r="CM67" s="92"/>
      <c r="CN67" s="92"/>
      <c r="CO67" s="92"/>
      <c r="CP67" s="92"/>
      <c r="CQ67" s="89"/>
      <c r="CR67" s="587" t="s">
        <v>16</v>
      </c>
      <c r="CS67" s="587"/>
      <c r="CT67" s="90">
        <f>BO65</f>
        <v>15</v>
      </c>
      <c r="CU67" s="91" t="s">
        <v>17</v>
      </c>
      <c r="CV67" s="585" t="str">
        <f>LOOKUP(CT67,$B$2:$B$20,$C$2:$C$20)</f>
        <v>Mnichovická "B"</v>
      </c>
      <c r="CW67" s="585"/>
      <c r="CX67" s="585"/>
      <c r="CY67" s="585"/>
      <c r="CZ67" s="585"/>
      <c r="DA67" s="585"/>
      <c r="DB67" s="585"/>
      <c r="DC67" s="585"/>
      <c r="DD67" s="585"/>
      <c r="DE67" s="585"/>
      <c r="DF67" s="585"/>
      <c r="DG67" s="585"/>
      <c r="DH67" s="585"/>
      <c r="DI67" s="88"/>
    </row>
    <row r="68" spans="60:113" ht="20.25" customHeight="1" x14ac:dyDescent="0.25">
      <c r="BQ68" s="85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93"/>
      <c r="DD68" s="93"/>
      <c r="DE68" s="93"/>
      <c r="DF68" s="93"/>
      <c r="DG68" s="93"/>
      <c r="DH68" s="93"/>
      <c r="DI68" s="88"/>
    </row>
    <row r="69" spans="60:113" ht="20.25" customHeight="1" x14ac:dyDescent="0.25">
      <c r="BQ69" s="85"/>
      <c r="BR69" s="94" t="s">
        <v>21</v>
      </c>
      <c r="BS69" s="95">
        <f>BX67</f>
        <v>11</v>
      </c>
      <c r="BT69" s="96" t="s">
        <v>10</v>
      </c>
      <c r="BU69" s="97">
        <v>1</v>
      </c>
      <c r="BV69" s="97">
        <v>2</v>
      </c>
      <c r="BW69" s="97">
        <v>3</v>
      </c>
      <c r="BX69" s="97">
        <v>4</v>
      </c>
      <c r="BY69" s="97">
        <v>5</v>
      </c>
      <c r="BZ69" s="97">
        <v>6</v>
      </c>
      <c r="CA69" s="97">
        <v>7</v>
      </c>
      <c r="CB69" s="97">
        <v>8</v>
      </c>
      <c r="CC69" s="97">
        <v>9</v>
      </c>
      <c r="CD69" s="97">
        <v>10</v>
      </c>
      <c r="CE69" s="97">
        <v>11</v>
      </c>
      <c r="CF69" s="97">
        <v>12</v>
      </c>
      <c r="CG69" s="97">
        <v>13</v>
      </c>
      <c r="CH69" s="97">
        <v>14</v>
      </c>
      <c r="CI69" s="97">
        <v>15</v>
      </c>
      <c r="CJ69" s="97">
        <v>16</v>
      </c>
      <c r="CK69" s="97">
        <v>17</v>
      </c>
      <c r="CL69" s="97">
        <v>18</v>
      </c>
      <c r="CM69" s="97">
        <v>19</v>
      </c>
      <c r="CN69" s="97">
        <v>20</v>
      </c>
      <c r="CO69" s="97">
        <v>21</v>
      </c>
      <c r="CP69" s="97">
        <v>22</v>
      </c>
      <c r="CQ69" s="97">
        <v>23</v>
      </c>
      <c r="CR69" s="97">
        <v>24</v>
      </c>
      <c r="CS69" s="97">
        <v>25</v>
      </c>
      <c r="CT69" s="97">
        <v>26</v>
      </c>
      <c r="CU69" s="97">
        <v>27</v>
      </c>
      <c r="CV69" s="97">
        <v>28</v>
      </c>
      <c r="CW69" s="97">
        <v>29</v>
      </c>
      <c r="CX69" s="97">
        <v>30</v>
      </c>
      <c r="CY69" s="97">
        <v>31</v>
      </c>
      <c r="CZ69" s="97">
        <v>32</v>
      </c>
      <c r="DA69" s="97">
        <v>33</v>
      </c>
      <c r="DB69" s="97">
        <v>34</v>
      </c>
      <c r="DC69" s="98">
        <v>35</v>
      </c>
      <c r="DD69" s="98">
        <v>36</v>
      </c>
      <c r="DE69" s="98">
        <v>37</v>
      </c>
      <c r="DF69" s="98">
        <v>38</v>
      </c>
      <c r="DG69" s="98">
        <v>39</v>
      </c>
      <c r="DH69" s="98">
        <v>40</v>
      </c>
      <c r="DI69" s="88"/>
    </row>
    <row r="70" spans="60:113" ht="20.25" customHeight="1" x14ac:dyDescent="0.25">
      <c r="BQ70" s="85"/>
      <c r="BR70" s="99"/>
      <c r="BS70" s="100"/>
      <c r="BT70" s="101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3"/>
      <c r="DD70" s="103"/>
      <c r="DE70" s="103"/>
      <c r="DF70" s="103"/>
      <c r="DG70" s="103"/>
      <c r="DH70" s="103"/>
      <c r="DI70" s="88"/>
    </row>
    <row r="71" spans="60:113" ht="20.25" customHeight="1" x14ac:dyDescent="0.25">
      <c r="BQ71" s="85"/>
      <c r="BR71" s="104" t="s">
        <v>21</v>
      </c>
      <c r="BS71" s="105">
        <f>CT67</f>
        <v>15</v>
      </c>
      <c r="BT71" s="106" t="s">
        <v>10</v>
      </c>
      <c r="BU71" s="97">
        <v>1</v>
      </c>
      <c r="BV71" s="97">
        <v>2</v>
      </c>
      <c r="BW71" s="97">
        <v>3</v>
      </c>
      <c r="BX71" s="97">
        <v>4</v>
      </c>
      <c r="BY71" s="97">
        <v>5</v>
      </c>
      <c r="BZ71" s="97">
        <v>6</v>
      </c>
      <c r="CA71" s="97">
        <v>7</v>
      </c>
      <c r="CB71" s="97">
        <v>8</v>
      </c>
      <c r="CC71" s="97">
        <v>9</v>
      </c>
      <c r="CD71" s="97">
        <v>10</v>
      </c>
      <c r="CE71" s="97">
        <v>11</v>
      </c>
      <c r="CF71" s="97">
        <v>12</v>
      </c>
      <c r="CG71" s="97">
        <v>13</v>
      </c>
      <c r="CH71" s="97">
        <v>14</v>
      </c>
      <c r="CI71" s="97">
        <v>15</v>
      </c>
      <c r="CJ71" s="97">
        <v>16</v>
      </c>
      <c r="CK71" s="97">
        <v>17</v>
      </c>
      <c r="CL71" s="97">
        <v>18</v>
      </c>
      <c r="CM71" s="97">
        <v>19</v>
      </c>
      <c r="CN71" s="97">
        <v>20</v>
      </c>
      <c r="CO71" s="97">
        <v>21</v>
      </c>
      <c r="CP71" s="97">
        <v>22</v>
      </c>
      <c r="CQ71" s="97">
        <v>23</v>
      </c>
      <c r="CR71" s="97">
        <v>24</v>
      </c>
      <c r="CS71" s="97">
        <v>25</v>
      </c>
      <c r="CT71" s="97">
        <v>26</v>
      </c>
      <c r="CU71" s="97">
        <v>27</v>
      </c>
      <c r="CV71" s="97">
        <v>28</v>
      </c>
      <c r="CW71" s="97">
        <v>29</v>
      </c>
      <c r="CX71" s="97">
        <v>30</v>
      </c>
      <c r="CY71" s="97">
        <v>31</v>
      </c>
      <c r="CZ71" s="97">
        <v>32</v>
      </c>
      <c r="DA71" s="97">
        <v>33</v>
      </c>
      <c r="DB71" s="97">
        <v>34</v>
      </c>
      <c r="DC71" s="98">
        <v>35</v>
      </c>
      <c r="DD71" s="98">
        <v>36</v>
      </c>
      <c r="DE71" s="98">
        <v>37</v>
      </c>
      <c r="DF71" s="98">
        <v>38</v>
      </c>
      <c r="DG71" s="98">
        <v>39</v>
      </c>
      <c r="DH71" s="98">
        <v>40</v>
      </c>
      <c r="DI71" s="88"/>
    </row>
    <row r="72" spans="60:113" ht="20.25" customHeight="1" thickBot="1" x14ac:dyDescent="0.3">
      <c r="BQ72" s="107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9"/>
    </row>
    <row r="73" spans="60:113" ht="20.25" customHeight="1" thickTop="1" x14ac:dyDescent="0.25">
      <c r="BQ73" s="82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4"/>
    </row>
    <row r="74" spans="60:113" ht="20.25" customHeight="1" x14ac:dyDescent="0.25">
      <c r="BH74" s="6" t="str">
        <f>AJ20</f>
        <v>2. KOLO</v>
      </c>
      <c r="BI74" s="6">
        <f>AK20</f>
        <v>0.36250000000000004</v>
      </c>
      <c r="BJ74" s="6">
        <f>AL20</f>
        <v>8</v>
      </c>
      <c r="BK74" s="6" t="str">
        <f t="shared" ref="BK74:BO75" si="10">AM20</f>
        <v>HŘIŠTĚ</v>
      </c>
      <c r="BL74" s="6" t="str">
        <f t="shared" si="10"/>
        <v>skupina</v>
      </c>
      <c r="BM74" s="6">
        <f t="shared" si="10"/>
        <v>12</v>
      </c>
      <c r="BN74" s="6" t="str">
        <f t="shared" si="10"/>
        <v>:</v>
      </c>
      <c r="BO74" s="6">
        <f t="shared" si="10"/>
        <v>14</v>
      </c>
      <c r="BQ74" s="85"/>
      <c r="BR74" s="548" t="str">
        <f>BH74</f>
        <v>2. KOLO</v>
      </c>
      <c r="BS74" s="548"/>
      <c r="BT74" s="548"/>
      <c r="BU74" s="548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549">
        <f>BJ74</f>
        <v>8</v>
      </c>
      <c r="CG74" s="549"/>
      <c r="CH74" s="550" t="s">
        <v>11</v>
      </c>
      <c r="CI74" s="550"/>
      <c r="CJ74" s="550"/>
      <c r="CK74" s="550"/>
      <c r="CL74" s="551" t="s">
        <v>12</v>
      </c>
      <c r="CM74" s="552">
        <f>BI74</f>
        <v>0.36250000000000004</v>
      </c>
      <c r="CN74" s="552"/>
      <c r="CO74" s="553" t="s">
        <v>9</v>
      </c>
      <c r="CP74" s="553"/>
      <c r="CQ74" s="541" t="str">
        <f>BL75</f>
        <v>C</v>
      </c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7"/>
      <c r="DD74" s="542" t="s">
        <v>13</v>
      </c>
      <c r="DE74" s="542"/>
      <c r="DF74" s="542"/>
      <c r="DG74" s="543">
        <f>BK75</f>
        <v>5</v>
      </c>
      <c r="DH74" s="543"/>
      <c r="DI74" s="88"/>
    </row>
    <row r="75" spans="60:113" ht="20.25" customHeight="1" x14ac:dyDescent="0.25">
      <c r="BK75" s="6">
        <f t="shared" si="10"/>
        <v>5</v>
      </c>
      <c r="BL75" s="6" t="str">
        <f t="shared" si="10"/>
        <v>C</v>
      </c>
      <c r="BM75" s="6" t="str">
        <f t="shared" si="10"/>
        <v>Prok.Velikého "A"</v>
      </c>
      <c r="BN75" s="6">
        <f t="shared" si="10"/>
        <v>0</v>
      </c>
      <c r="BO75" s="6" t="str">
        <f t="shared" si="10"/>
        <v>Ovčárecká "B"</v>
      </c>
      <c r="BQ75" s="85"/>
      <c r="BR75" s="548"/>
      <c r="BS75" s="548"/>
      <c r="BT75" s="548"/>
      <c r="BU75" s="548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549"/>
      <c r="CG75" s="549"/>
      <c r="CH75" s="550"/>
      <c r="CI75" s="550"/>
      <c r="CJ75" s="550"/>
      <c r="CK75" s="550"/>
      <c r="CL75" s="551"/>
      <c r="CM75" s="552"/>
      <c r="CN75" s="552"/>
      <c r="CO75" s="553"/>
      <c r="CP75" s="553"/>
      <c r="CQ75" s="541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7"/>
      <c r="DD75" s="542"/>
      <c r="DE75" s="542"/>
      <c r="DF75" s="542"/>
      <c r="DG75" s="543"/>
      <c r="DH75" s="543"/>
      <c r="DI75" s="88"/>
    </row>
    <row r="76" spans="60:113" ht="20.25" customHeight="1" x14ac:dyDescent="0.25">
      <c r="BQ76" s="85"/>
      <c r="BR76" s="89"/>
      <c r="BS76" s="89"/>
      <c r="BT76" s="89"/>
      <c r="BU76" s="89"/>
      <c r="BV76" s="587" t="s">
        <v>16</v>
      </c>
      <c r="BW76" s="587"/>
      <c r="BX76" s="90">
        <f>BM74</f>
        <v>12</v>
      </c>
      <c r="BY76" s="91" t="s">
        <v>17</v>
      </c>
      <c r="BZ76" s="585" t="str">
        <f>LOOKUP(BX76,$B$2:$B$20,$C$2:$C$20)</f>
        <v>Prok.Velikého "A"</v>
      </c>
      <c r="CA76" s="585"/>
      <c r="CB76" s="585"/>
      <c r="CC76" s="585"/>
      <c r="CD76" s="585"/>
      <c r="CE76" s="585"/>
      <c r="CF76" s="585"/>
      <c r="CG76" s="585"/>
      <c r="CH76" s="585"/>
      <c r="CI76" s="585"/>
      <c r="CJ76" s="586"/>
      <c r="CK76" s="586"/>
      <c r="CL76" s="92"/>
      <c r="CM76" s="92"/>
      <c r="CN76" s="92"/>
      <c r="CO76" s="92"/>
      <c r="CP76" s="92"/>
      <c r="CQ76" s="89"/>
      <c r="CR76" s="587" t="s">
        <v>16</v>
      </c>
      <c r="CS76" s="587"/>
      <c r="CT76" s="90">
        <f>BO74</f>
        <v>14</v>
      </c>
      <c r="CU76" s="91" t="s">
        <v>17</v>
      </c>
      <c r="CV76" s="585" t="str">
        <f>LOOKUP(CT76,$B$2:$B$20,$C$2:$C$20)</f>
        <v>Ovčárecká "B"</v>
      </c>
      <c r="CW76" s="585"/>
      <c r="CX76" s="585"/>
      <c r="CY76" s="585"/>
      <c r="CZ76" s="585"/>
      <c r="DA76" s="585"/>
      <c r="DB76" s="585"/>
      <c r="DC76" s="585"/>
      <c r="DD76" s="585"/>
      <c r="DE76" s="585"/>
      <c r="DF76" s="585"/>
      <c r="DG76" s="585"/>
      <c r="DH76" s="585"/>
      <c r="DI76" s="88"/>
    </row>
    <row r="77" spans="60:113" ht="20.25" customHeight="1" x14ac:dyDescent="0.25">
      <c r="BQ77" s="85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93"/>
      <c r="DD77" s="93"/>
      <c r="DE77" s="93"/>
      <c r="DF77" s="93"/>
      <c r="DG77" s="93"/>
      <c r="DH77" s="93"/>
      <c r="DI77" s="88"/>
    </row>
    <row r="78" spans="60:113" ht="20.25" customHeight="1" x14ac:dyDescent="0.25">
      <c r="BQ78" s="85"/>
      <c r="BR78" s="94" t="s">
        <v>21</v>
      </c>
      <c r="BS78" s="95">
        <f>BX76</f>
        <v>12</v>
      </c>
      <c r="BT78" s="96" t="s">
        <v>10</v>
      </c>
      <c r="BU78" s="97">
        <v>1</v>
      </c>
      <c r="BV78" s="97">
        <v>2</v>
      </c>
      <c r="BW78" s="97">
        <v>3</v>
      </c>
      <c r="BX78" s="97">
        <v>4</v>
      </c>
      <c r="BY78" s="97">
        <v>5</v>
      </c>
      <c r="BZ78" s="97">
        <v>6</v>
      </c>
      <c r="CA78" s="97">
        <v>7</v>
      </c>
      <c r="CB78" s="97">
        <v>8</v>
      </c>
      <c r="CC78" s="97">
        <v>9</v>
      </c>
      <c r="CD78" s="97">
        <v>10</v>
      </c>
      <c r="CE78" s="97">
        <v>11</v>
      </c>
      <c r="CF78" s="97">
        <v>12</v>
      </c>
      <c r="CG78" s="97">
        <v>13</v>
      </c>
      <c r="CH78" s="97">
        <v>14</v>
      </c>
      <c r="CI78" s="97">
        <v>15</v>
      </c>
      <c r="CJ78" s="97">
        <v>16</v>
      </c>
      <c r="CK78" s="97">
        <v>17</v>
      </c>
      <c r="CL78" s="97">
        <v>18</v>
      </c>
      <c r="CM78" s="97">
        <v>19</v>
      </c>
      <c r="CN78" s="97">
        <v>20</v>
      </c>
      <c r="CO78" s="97">
        <v>21</v>
      </c>
      <c r="CP78" s="97">
        <v>22</v>
      </c>
      <c r="CQ78" s="97">
        <v>23</v>
      </c>
      <c r="CR78" s="97">
        <v>24</v>
      </c>
      <c r="CS78" s="97">
        <v>25</v>
      </c>
      <c r="CT78" s="97">
        <v>26</v>
      </c>
      <c r="CU78" s="97">
        <v>27</v>
      </c>
      <c r="CV78" s="97">
        <v>28</v>
      </c>
      <c r="CW78" s="97">
        <v>29</v>
      </c>
      <c r="CX78" s="97">
        <v>30</v>
      </c>
      <c r="CY78" s="97">
        <v>31</v>
      </c>
      <c r="CZ78" s="97">
        <v>32</v>
      </c>
      <c r="DA78" s="97">
        <v>33</v>
      </c>
      <c r="DB78" s="97">
        <v>34</v>
      </c>
      <c r="DC78" s="98">
        <v>35</v>
      </c>
      <c r="DD78" s="98">
        <v>36</v>
      </c>
      <c r="DE78" s="98">
        <v>37</v>
      </c>
      <c r="DF78" s="98">
        <v>38</v>
      </c>
      <c r="DG78" s="98">
        <v>39</v>
      </c>
      <c r="DH78" s="98">
        <v>40</v>
      </c>
      <c r="DI78" s="88"/>
    </row>
    <row r="79" spans="60:113" ht="20.25" customHeight="1" x14ac:dyDescent="0.25">
      <c r="BQ79" s="85"/>
      <c r="BR79" s="99"/>
      <c r="BS79" s="100"/>
      <c r="BT79" s="101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3"/>
      <c r="DD79" s="103"/>
      <c r="DE79" s="103"/>
      <c r="DF79" s="103"/>
      <c r="DG79" s="103"/>
      <c r="DH79" s="103"/>
      <c r="DI79" s="88"/>
    </row>
    <row r="80" spans="60:113" ht="20.25" customHeight="1" x14ac:dyDescent="0.25">
      <c r="BQ80" s="85"/>
      <c r="BR80" s="104" t="s">
        <v>21</v>
      </c>
      <c r="BS80" s="105">
        <f>CT76</f>
        <v>14</v>
      </c>
      <c r="BT80" s="106" t="s">
        <v>10</v>
      </c>
      <c r="BU80" s="97">
        <v>1</v>
      </c>
      <c r="BV80" s="97">
        <v>2</v>
      </c>
      <c r="BW80" s="97">
        <v>3</v>
      </c>
      <c r="BX80" s="97">
        <v>4</v>
      </c>
      <c r="BY80" s="97">
        <v>5</v>
      </c>
      <c r="BZ80" s="97">
        <v>6</v>
      </c>
      <c r="CA80" s="97">
        <v>7</v>
      </c>
      <c r="CB80" s="97">
        <v>8</v>
      </c>
      <c r="CC80" s="97">
        <v>9</v>
      </c>
      <c r="CD80" s="97">
        <v>10</v>
      </c>
      <c r="CE80" s="97">
        <v>11</v>
      </c>
      <c r="CF80" s="97">
        <v>12</v>
      </c>
      <c r="CG80" s="97">
        <v>13</v>
      </c>
      <c r="CH80" s="97">
        <v>14</v>
      </c>
      <c r="CI80" s="97">
        <v>15</v>
      </c>
      <c r="CJ80" s="97">
        <v>16</v>
      </c>
      <c r="CK80" s="97">
        <v>17</v>
      </c>
      <c r="CL80" s="97">
        <v>18</v>
      </c>
      <c r="CM80" s="97">
        <v>19</v>
      </c>
      <c r="CN80" s="97">
        <v>20</v>
      </c>
      <c r="CO80" s="97">
        <v>21</v>
      </c>
      <c r="CP80" s="97">
        <v>22</v>
      </c>
      <c r="CQ80" s="97">
        <v>23</v>
      </c>
      <c r="CR80" s="97">
        <v>24</v>
      </c>
      <c r="CS80" s="97">
        <v>25</v>
      </c>
      <c r="CT80" s="97">
        <v>26</v>
      </c>
      <c r="CU80" s="97">
        <v>27</v>
      </c>
      <c r="CV80" s="97">
        <v>28</v>
      </c>
      <c r="CW80" s="97">
        <v>29</v>
      </c>
      <c r="CX80" s="97">
        <v>30</v>
      </c>
      <c r="CY80" s="97">
        <v>31</v>
      </c>
      <c r="CZ80" s="97">
        <v>32</v>
      </c>
      <c r="DA80" s="97">
        <v>33</v>
      </c>
      <c r="DB80" s="97">
        <v>34</v>
      </c>
      <c r="DC80" s="98">
        <v>35</v>
      </c>
      <c r="DD80" s="98">
        <v>36</v>
      </c>
      <c r="DE80" s="98">
        <v>37</v>
      </c>
      <c r="DF80" s="98">
        <v>38</v>
      </c>
      <c r="DG80" s="98">
        <v>39</v>
      </c>
      <c r="DH80" s="98">
        <v>40</v>
      </c>
      <c r="DI80" s="88"/>
    </row>
    <row r="81" spans="60:113" ht="20.25" customHeight="1" thickBot="1" x14ac:dyDescent="0.3">
      <c r="BQ81" s="107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9"/>
    </row>
    <row r="82" spans="60:113" ht="20.25" customHeight="1" thickTop="1" x14ac:dyDescent="0.25">
      <c r="BQ82" s="82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4"/>
    </row>
    <row r="83" spans="60:113" ht="20.25" customHeight="1" x14ac:dyDescent="0.25">
      <c r="BH83" s="6" t="str">
        <f>AJ22</f>
        <v>3. KOLO</v>
      </c>
      <c r="BI83" s="6">
        <f>AK22</f>
        <v>0.3708333333333334</v>
      </c>
      <c r="BJ83" s="6">
        <f>AL22</f>
        <v>13</v>
      </c>
      <c r="BK83" s="6" t="str">
        <f t="shared" ref="BK83:BO84" si="11">AM22</f>
        <v>HŘIŠTĚ</v>
      </c>
      <c r="BL83" s="6" t="str">
        <f t="shared" si="11"/>
        <v>skupina</v>
      </c>
      <c r="BM83" s="6">
        <f t="shared" si="11"/>
        <v>2</v>
      </c>
      <c r="BN83" s="6" t="str">
        <f t="shared" si="11"/>
        <v>:</v>
      </c>
      <c r="BO83" s="6">
        <f t="shared" si="11"/>
        <v>3</v>
      </c>
      <c r="BQ83" s="85"/>
      <c r="BR83" s="548" t="str">
        <f>BH83</f>
        <v>3. KOLO</v>
      </c>
      <c r="BS83" s="548"/>
      <c r="BT83" s="548"/>
      <c r="BU83" s="548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549">
        <f>BJ83</f>
        <v>13</v>
      </c>
      <c r="CG83" s="549"/>
      <c r="CH83" s="550" t="s">
        <v>11</v>
      </c>
      <c r="CI83" s="550"/>
      <c r="CJ83" s="550"/>
      <c r="CK83" s="550"/>
      <c r="CL83" s="551" t="s">
        <v>12</v>
      </c>
      <c r="CM83" s="552">
        <f>BI83</f>
        <v>0.3708333333333334</v>
      </c>
      <c r="CN83" s="552"/>
      <c r="CO83" s="553" t="s">
        <v>9</v>
      </c>
      <c r="CP83" s="553"/>
      <c r="CQ83" s="541" t="str">
        <f>BL84</f>
        <v>A</v>
      </c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7"/>
      <c r="DD83" s="542" t="s">
        <v>13</v>
      </c>
      <c r="DE83" s="542"/>
      <c r="DF83" s="542"/>
      <c r="DG83" s="543">
        <f>BK84</f>
        <v>5</v>
      </c>
      <c r="DH83" s="543"/>
      <c r="DI83" s="88"/>
    </row>
    <row r="84" spans="60:113" ht="20.25" customHeight="1" x14ac:dyDescent="0.25">
      <c r="BK84" s="6">
        <f t="shared" si="11"/>
        <v>5</v>
      </c>
      <c r="BL84" s="6" t="str">
        <f t="shared" si="11"/>
        <v>A</v>
      </c>
      <c r="BM84" s="6" t="str">
        <f t="shared" si="11"/>
        <v>Ovčárecká "A"</v>
      </c>
      <c r="BN84" s="6">
        <f t="shared" si="11"/>
        <v>0</v>
      </c>
      <c r="BO84" s="6" t="str">
        <f t="shared" si="11"/>
        <v>Masarykova "A"</v>
      </c>
      <c r="BQ84" s="85"/>
      <c r="BR84" s="548"/>
      <c r="BS84" s="548"/>
      <c r="BT84" s="548"/>
      <c r="BU84" s="548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549"/>
      <c r="CG84" s="549"/>
      <c r="CH84" s="550"/>
      <c r="CI84" s="550"/>
      <c r="CJ84" s="550"/>
      <c r="CK84" s="550"/>
      <c r="CL84" s="551"/>
      <c r="CM84" s="552"/>
      <c r="CN84" s="552"/>
      <c r="CO84" s="553"/>
      <c r="CP84" s="553"/>
      <c r="CQ84" s="541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7"/>
      <c r="DD84" s="542"/>
      <c r="DE84" s="542"/>
      <c r="DF84" s="542"/>
      <c r="DG84" s="543"/>
      <c r="DH84" s="543"/>
      <c r="DI84" s="88"/>
    </row>
    <row r="85" spans="60:113" ht="20.25" customHeight="1" x14ac:dyDescent="0.25">
      <c r="BQ85" s="85"/>
      <c r="BR85" s="89"/>
      <c r="BS85" s="89"/>
      <c r="BT85" s="89"/>
      <c r="BU85" s="89"/>
      <c r="BV85" s="587" t="s">
        <v>16</v>
      </c>
      <c r="BW85" s="587"/>
      <c r="BX85" s="90">
        <f>BM83</f>
        <v>2</v>
      </c>
      <c r="BY85" s="91" t="s">
        <v>17</v>
      </c>
      <c r="BZ85" s="585" t="str">
        <f>LOOKUP(BX85,$B$2:$B$20,$C$2:$C$20)</f>
        <v>Ovčárecká "A"</v>
      </c>
      <c r="CA85" s="585"/>
      <c r="CB85" s="585"/>
      <c r="CC85" s="585"/>
      <c r="CD85" s="585"/>
      <c r="CE85" s="585"/>
      <c r="CF85" s="585"/>
      <c r="CG85" s="585"/>
      <c r="CH85" s="585"/>
      <c r="CI85" s="585"/>
      <c r="CJ85" s="586"/>
      <c r="CK85" s="586"/>
      <c r="CL85" s="92"/>
      <c r="CM85" s="92"/>
      <c r="CN85" s="92"/>
      <c r="CO85" s="92"/>
      <c r="CP85" s="92"/>
      <c r="CQ85" s="89"/>
      <c r="CR85" s="587" t="s">
        <v>16</v>
      </c>
      <c r="CS85" s="587"/>
      <c r="CT85" s="90">
        <f>BO83</f>
        <v>3</v>
      </c>
      <c r="CU85" s="91" t="s">
        <v>17</v>
      </c>
      <c r="CV85" s="585" t="str">
        <f>LOOKUP(CT85,$B$2:$B$20,$C$2:$C$20)</f>
        <v>Masarykova "A"</v>
      </c>
      <c r="CW85" s="585"/>
      <c r="CX85" s="585"/>
      <c r="CY85" s="585"/>
      <c r="CZ85" s="585"/>
      <c r="DA85" s="585"/>
      <c r="DB85" s="585"/>
      <c r="DC85" s="585"/>
      <c r="DD85" s="585"/>
      <c r="DE85" s="585"/>
      <c r="DF85" s="585"/>
      <c r="DG85" s="585"/>
      <c r="DH85" s="585"/>
      <c r="DI85" s="88"/>
    </row>
    <row r="86" spans="60:113" ht="20.25" customHeight="1" x14ac:dyDescent="0.25">
      <c r="BQ86" s="85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93"/>
      <c r="DD86" s="93"/>
      <c r="DE86" s="93"/>
      <c r="DF86" s="93"/>
      <c r="DG86" s="93"/>
      <c r="DH86" s="93"/>
      <c r="DI86" s="88"/>
    </row>
    <row r="87" spans="60:113" ht="20.25" customHeight="1" x14ac:dyDescent="0.25">
      <c r="BQ87" s="85"/>
      <c r="BR87" s="94" t="s">
        <v>21</v>
      </c>
      <c r="BS87" s="95">
        <f>BX85</f>
        <v>2</v>
      </c>
      <c r="BT87" s="96" t="s">
        <v>10</v>
      </c>
      <c r="BU87" s="97">
        <v>1</v>
      </c>
      <c r="BV87" s="97">
        <v>2</v>
      </c>
      <c r="BW87" s="97">
        <v>3</v>
      </c>
      <c r="BX87" s="97">
        <v>4</v>
      </c>
      <c r="BY87" s="97">
        <v>5</v>
      </c>
      <c r="BZ87" s="97">
        <v>6</v>
      </c>
      <c r="CA87" s="97">
        <v>7</v>
      </c>
      <c r="CB87" s="97">
        <v>8</v>
      </c>
      <c r="CC87" s="97">
        <v>9</v>
      </c>
      <c r="CD87" s="97">
        <v>10</v>
      </c>
      <c r="CE87" s="97">
        <v>11</v>
      </c>
      <c r="CF87" s="97">
        <v>12</v>
      </c>
      <c r="CG87" s="97">
        <v>13</v>
      </c>
      <c r="CH87" s="97">
        <v>14</v>
      </c>
      <c r="CI87" s="97">
        <v>15</v>
      </c>
      <c r="CJ87" s="97">
        <v>16</v>
      </c>
      <c r="CK87" s="97">
        <v>17</v>
      </c>
      <c r="CL87" s="97">
        <v>18</v>
      </c>
      <c r="CM87" s="97">
        <v>19</v>
      </c>
      <c r="CN87" s="97">
        <v>20</v>
      </c>
      <c r="CO87" s="97">
        <v>21</v>
      </c>
      <c r="CP87" s="97">
        <v>22</v>
      </c>
      <c r="CQ87" s="97">
        <v>23</v>
      </c>
      <c r="CR87" s="97">
        <v>24</v>
      </c>
      <c r="CS87" s="97">
        <v>25</v>
      </c>
      <c r="CT87" s="97">
        <v>26</v>
      </c>
      <c r="CU87" s="97">
        <v>27</v>
      </c>
      <c r="CV87" s="97">
        <v>28</v>
      </c>
      <c r="CW87" s="97">
        <v>29</v>
      </c>
      <c r="CX87" s="97">
        <v>30</v>
      </c>
      <c r="CY87" s="97">
        <v>31</v>
      </c>
      <c r="CZ87" s="97">
        <v>32</v>
      </c>
      <c r="DA87" s="97">
        <v>33</v>
      </c>
      <c r="DB87" s="97">
        <v>34</v>
      </c>
      <c r="DC87" s="98">
        <v>35</v>
      </c>
      <c r="DD87" s="98">
        <v>36</v>
      </c>
      <c r="DE87" s="98">
        <v>37</v>
      </c>
      <c r="DF87" s="98">
        <v>38</v>
      </c>
      <c r="DG87" s="98">
        <v>39</v>
      </c>
      <c r="DH87" s="98">
        <v>40</v>
      </c>
      <c r="DI87" s="88"/>
    </row>
    <row r="88" spans="60:113" ht="20.25" customHeight="1" x14ac:dyDescent="0.25">
      <c r="BQ88" s="85"/>
      <c r="BR88" s="99"/>
      <c r="BS88" s="100"/>
      <c r="BT88" s="101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3"/>
      <c r="DD88" s="103"/>
      <c r="DE88" s="103"/>
      <c r="DF88" s="103"/>
      <c r="DG88" s="103"/>
      <c r="DH88" s="103"/>
      <c r="DI88" s="88"/>
    </row>
    <row r="89" spans="60:113" ht="20.25" customHeight="1" x14ac:dyDescent="0.25">
      <c r="BQ89" s="85"/>
      <c r="BR89" s="104" t="s">
        <v>21</v>
      </c>
      <c r="BS89" s="105">
        <f>CT85</f>
        <v>3</v>
      </c>
      <c r="BT89" s="106" t="s">
        <v>10</v>
      </c>
      <c r="BU89" s="97">
        <v>1</v>
      </c>
      <c r="BV89" s="97">
        <v>2</v>
      </c>
      <c r="BW89" s="97">
        <v>3</v>
      </c>
      <c r="BX89" s="97">
        <v>4</v>
      </c>
      <c r="BY89" s="97">
        <v>5</v>
      </c>
      <c r="BZ89" s="97">
        <v>6</v>
      </c>
      <c r="CA89" s="97">
        <v>7</v>
      </c>
      <c r="CB89" s="97">
        <v>8</v>
      </c>
      <c r="CC89" s="97">
        <v>9</v>
      </c>
      <c r="CD89" s="97">
        <v>10</v>
      </c>
      <c r="CE89" s="97">
        <v>11</v>
      </c>
      <c r="CF89" s="97">
        <v>12</v>
      </c>
      <c r="CG89" s="97">
        <v>13</v>
      </c>
      <c r="CH89" s="97">
        <v>14</v>
      </c>
      <c r="CI89" s="97">
        <v>15</v>
      </c>
      <c r="CJ89" s="97">
        <v>16</v>
      </c>
      <c r="CK89" s="97">
        <v>17</v>
      </c>
      <c r="CL89" s="97">
        <v>18</v>
      </c>
      <c r="CM89" s="97">
        <v>19</v>
      </c>
      <c r="CN89" s="97">
        <v>20</v>
      </c>
      <c r="CO89" s="97">
        <v>21</v>
      </c>
      <c r="CP89" s="97">
        <v>22</v>
      </c>
      <c r="CQ89" s="97">
        <v>23</v>
      </c>
      <c r="CR89" s="97">
        <v>24</v>
      </c>
      <c r="CS89" s="97">
        <v>25</v>
      </c>
      <c r="CT89" s="97">
        <v>26</v>
      </c>
      <c r="CU89" s="97">
        <v>27</v>
      </c>
      <c r="CV89" s="97">
        <v>28</v>
      </c>
      <c r="CW89" s="97">
        <v>29</v>
      </c>
      <c r="CX89" s="97">
        <v>30</v>
      </c>
      <c r="CY89" s="97">
        <v>31</v>
      </c>
      <c r="CZ89" s="97">
        <v>32</v>
      </c>
      <c r="DA89" s="97">
        <v>33</v>
      </c>
      <c r="DB89" s="97">
        <v>34</v>
      </c>
      <c r="DC89" s="98">
        <v>35</v>
      </c>
      <c r="DD89" s="98">
        <v>36</v>
      </c>
      <c r="DE89" s="98">
        <v>37</v>
      </c>
      <c r="DF89" s="98">
        <v>38</v>
      </c>
      <c r="DG89" s="98">
        <v>39</v>
      </c>
      <c r="DH89" s="98">
        <v>40</v>
      </c>
      <c r="DI89" s="88"/>
    </row>
    <row r="90" spans="60:113" ht="20.25" customHeight="1" thickBot="1" x14ac:dyDescent="0.3">
      <c r="BQ90" s="107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  <c r="CW90" s="108"/>
      <c r="CX90" s="108"/>
      <c r="CY90" s="108"/>
      <c r="CZ90" s="108"/>
      <c r="DA90" s="108"/>
      <c r="DB90" s="108"/>
      <c r="DC90" s="108"/>
      <c r="DD90" s="108"/>
      <c r="DE90" s="108"/>
      <c r="DF90" s="108"/>
      <c r="DG90" s="108"/>
      <c r="DH90" s="108"/>
      <c r="DI90" s="109"/>
    </row>
    <row r="91" spans="60:113" ht="20.25" customHeight="1" thickTop="1" thickBot="1" x14ac:dyDescent="0.3"/>
    <row r="92" spans="60:113" ht="20.25" customHeight="1" thickTop="1" x14ac:dyDescent="0.25">
      <c r="BQ92" s="82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4"/>
    </row>
    <row r="93" spans="60:113" ht="20.25" customHeight="1" x14ac:dyDescent="0.25">
      <c r="BH93" s="6" t="str">
        <f>AJ24</f>
        <v>4. KOLO</v>
      </c>
      <c r="BI93" s="6">
        <f>AK24</f>
        <v>0.37916666666666676</v>
      </c>
      <c r="BJ93" s="6">
        <f>AL24</f>
        <v>18</v>
      </c>
      <c r="BK93" s="6" t="str">
        <f t="shared" ref="BK93:BO94" si="12">AM24</f>
        <v>HŘIŠTĚ</v>
      </c>
      <c r="BL93" s="6" t="str">
        <f t="shared" si="12"/>
        <v>skupina</v>
      </c>
      <c r="BM93" s="6">
        <f t="shared" si="12"/>
        <v>9</v>
      </c>
      <c r="BN93" s="6" t="str">
        <f t="shared" si="12"/>
        <v>:</v>
      </c>
      <c r="BO93" s="6">
        <f t="shared" si="12"/>
        <v>10</v>
      </c>
      <c r="BQ93" s="85"/>
      <c r="BR93" s="548" t="str">
        <f>BH93</f>
        <v>4. KOLO</v>
      </c>
      <c r="BS93" s="548"/>
      <c r="BT93" s="548"/>
      <c r="BU93" s="548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549">
        <f>BJ93</f>
        <v>18</v>
      </c>
      <c r="CG93" s="549"/>
      <c r="CH93" s="550" t="s">
        <v>11</v>
      </c>
      <c r="CI93" s="550"/>
      <c r="CJ93" s="550"/>
      <c r="CK93" s="550"/>
      <c r="CL93" s="551" t="s">
        <v>12</v>
      </c>
      <c r="CM93" s="552">
        <f>BI93</f>
        <v>0.37916666666666676</v>
      </c>
      <c r="CN93" s="552"/>
      <c r="CO93" s="553" t="s">
        <v>9</v>
      </c>
      <c r="CP93" s="553"/>
      <c r="CQ93" s="541" t="str">
        <f>BL94</f>
        <v>B</v>
      </c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7"/>
      <c r="DD93" s="542" t="s">
        <v>13</v>
      </c>
      <c r="DE93" s="542"/>
      <c r="DF93" s="542"/>
      <c r="DG93" s="543">
        <f>BK94</f>
        <v>5</v>
      </c>
      <c r="DH93" s="543"/>
      <c r="DI93" s="88"/>
    </row>
    <row r="94" spans="60:113" ht="20.25" customHeight="1" x14ac:dyDescent="0.25">
      <c r="BK94" s="6">
        <f t="shared" si="12"/>
        <v>5</v>
      </c>
      <c r="BL94" s="6" t="str">
        <f t="shared" si="12"/>
        <v>B</v>
      </c>
      <c r="BM94" s="6" t="str">
        <f t="shared" si="12"/>
        <v>Velim "B"</v>
      </c>
      <c r="BN94" s="6">
        <f t="shared" si="12"/>
        <v>0</v>
      </c>
      <c r="BO94" s="6" t="str">
        <f t="shared" si="12"/>
        <v>Masarykova "B"</v>
      </c>
      <c r="BQ94" s="85"/>
      <c r="BR94" s="548"/>
      <c r="BS94" s="548"/>
      <c r="BT94" s="548"/>
      <c r="BU94" s="548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549"/>
      <c r="CG94" s="549"/>
      <c r="CH94" s="550"/>
      <c r="CI94" s="550"/>
      <c r="CJ94" s="550"/>
      <c r="CK94" s="550"/>
      <c r="CL94" s="551"/>
      <c r="CM94" s="552"/>
      <c r="CN94" s="552"/>
      <c r="CO94" s="553"/>
      <c r="CP94" s="553"/>
      <c r="CQ94" s="541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7"/>
      <c r="DD94" s="542"/>
      <c r="DE94" s="542"/>
      <c r="DF94" s="542"/>
      <c r="DG94" s="543"/>
      <c r="DH94" s="543"/>
      <c r="DI94" s="88"/>
    </row>
    <row r="95" spans="60:113" ht="20.25" customHeight="1" x14ac:dyDescent="0.25">
      <c r="BQ95" s="85"/>
      <c r="BR95" s="89"/>
      <c r="BS95" s="89"/>
      <c r="BT95" s="89"/>
      <c r="BU95" s="89"/>
      <c r="BV95" s="587" t="s">
        <v>16</v>
      </c>
      <c r="BW95" s="587"/>
      <c r="BX95" s="90">
        <f>BM93</f>
        <v>9</v>
      </c>
      <c r="BY95" s="91" t="s">
        <v>17</v>
      </c>
      <c r="BZ95" s="585" t="str">
        <f>LOOKUP(BX95,$B$2:$B$20,$C$2:$C$20)</f>
        <v>Velim "B"</v>
      </c>
      <c r="CA95" s="585"/>
      <c r="CB95" s="585"/>
      <c r="CC95" s="585"/>
      <c r="CD95" s="585"/>
      <c r="CE95" s="585"/>
      <c r="CF95" s="585"/>
      <c r="CG95" s="585"/>
      <c r="CH95" s="585"/>
      <c r="CI95" s="585"/>
      <c r="CJ95" s="586"/>
      <c r="CK95" s="586"/>
      <c r="CL95" s="92"/>
      <c r="CM95" s="92"/>
      <c r="CN95" s="92"/>
      <c r="CO95" s="92"/>
      <c r="CP95" s="92"/>
      <c r="CQ95" s="89"/>
      <c r="CR95" s="587" t="s">
        <v>16</v>
      </c>
      <c r="CS95" s="587"/>
      <c r="CT95" s="90">
        <f>BO93</f>
        <v>10</v>
      </c>
      <c r="CU95" s="91" t="s">
        <v>17</v>
      </c>
      <c r="CV95" s="585" t="str">
        <f>LOOKUP(CT95,$B$2:$B$20,$C$2:$C$20)</f>
        <v>Masarykova "B"</v>
      </c>
      <c r="CW95" s="585"/>
      <c r="CX95" s="585"/>
      <c r="CY95" s="585"/>
      <c r="CZ95" s="585"/>
      <c r="DA95" s="585"/>
      <c r="DB95" s="585"/>
      <c r="DC95" s="585"/>
      <c r="DD95" s="585"/>
      <c r="DE95" s="585"/>
      <c r="DF95" s="585"/>
      <c r="DG95" s="585"/>
      <c r="DH95" s="585"/>
      <c r="DI95" s="88"/>
    </row>
    <row r="96" spans="60:113" ht="20.25" customHeight="1" x14ac:dyDescent="0.25">
      <c r="BQ96" s="85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93"/>
      <c r="DD96" s="93"/>
      <c r="DE96" s="93"/>
      <c r="DF96" s="93"/>
      <c r="DG96" s="93"/>
      <c r="DH96" s="93"/>
      <c r="DI96" s="88"/>
    </row>
    <row r="97" spans="60:113" ht="20.25" customHeight="1" x14ac:dyDescent="0.25">
      <c r="BQ97" s="85"/>
      <c r="BR97" s="94" t="s">
        <v>21</v>
      </c>
      <c r="BS97" s="95">
        <f>BX95</f>
        <v>9</v>
      </c>
      <c r="BT97" s="96" t="s">
        <v>10</v>
      </c>
      <c r="BU97" s="97">
        <v>1</v>
      </c>
      <c r="BV97" s="97">
        <v>2</v>
      </c>
      <c r="BW97" s="97">
        <v>3</v>
      </c>
      <c r="BX97" s="97">
        <v>4</v>
      </c>
      <c r="BY97" s="97">
        <v>5</v>
      </c>
      <c r="BZ97" s="97">
        <v>6</v>
      </c>
      <c r="CA97" s="97">
        <v>7</v>
      </c>
      <c r="CB97" s="97">
        <v>8</v>
      </c>
      <c r="CC97" s="97">
        <v>9</v>
      </c>
      <c r="CD97" s="97">
        <v>10</v>
      </c>
      <c r="CE97" s="97">
        <v>11</v>
      </c>
      <c r="CF97" s="97">
        <v>12</v>
      </c>
      <c r="CG97" s="97">
        <v>13</v>
      </c>
      <c r="CH97" s="97">
        <v>14</v>
      </c>
      <c r="CI97" s="97">
        <v>15</v>
      </c>
      <c r="CJ97" s="97">
        <v>16</v>
      </c>
      <c r="CK97" s="97">
        <v>17</v>
      </c>
      <c r="CL97" s="97">
        <v>18</v>
      </c>
      <c r="CM97" s="97">
        <v>19</v>
      </c>
      <c r="CN97" s="97">
        <v>20</v>
      </c>
      <c r="CO97" s="97">
        <v>21</v>
      </c>
      <c r="CP97" s="97">
        <v>22</v>
      </c>
      <c r="CQ97" s="97">
        <v>23</v>
      </c>
      <c r="CR97" s="97">
        <v>24</v>
      </c>
      <c r="CS97" s="97">
        <v>25</v>
      </c>
      <c r="CT97" s="97">
        <v>26</v>
      </c>
      <c r="CU97" s="97">
        <v>27</v>
      </c>
      <c r="CV97" s="97">
        <v>28</v>
      </c>
      <c r="CW97" s="97">
        <v>29</v>
      </c>
      <c r="CX97" s="97">
        <v>30</v>
      </c>
      <c r="CY97" s="97">
        <v>31</v>
      </c>
      <c r="CZ97" s="97">
        <v>32</v>
      </c>
      <c r="DA97" s="97">
        <v>33</v>
      </c>
      <c r="DB97" s="97">
        <v>34</v>
      </c>
      <c r="DC97" s="98">
        <v>35</v>
      </c>
      <c r="DD97" s="98">
        <v>36</v>
      </c>
      <c r="DE97" s="98">
        <v>37</v>
      </c>
      <c r="DF97" s="98">
        <v>38</v>
      </c>
      <c r="DG97" s="98">
        <v>39</v>
      </c>
      <c r="DH97" s="98">
        <v>40</v>
      </c>
      <c r="DI97" s="88"/>
    </row>
    <row r="98" spans="60:113" ht="20.25" customHeight="1" x14ac:dyDescent="0.25">
      <c r="BQ98" s="85"/>
      <c r="BR98" s="99"/>
      <c r="BS98" s="100"/>
      <c r="BT98" s="101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3"/>
      <c r="DD98" s="103"/>
      <c r="DE98" s="103"/>
      <c r="DF98" s="103"/>
      <c r="DG98" s="103"/>
      <c r="DH98" s="103"/>
      <c r="DI98" s="88"/>
    </row>
    <row r="99" spans="60:113" ht="20.25" customHeight="1" x14ac:dyDescent="0.25">
      <c r="BQ99" s="85"/>
      <c r="BR99" s="104" t="s">
        <v>21</v>
      </c>
      <c r="BS99" s="105">
        <f>CT95</f>
        <v>10</v>
      </c>
      <c r="BT99" s="106" t="s">
        <v>10</v>
      </c>
      <c r="BU99" s="97">
        <v>1</v>
      </c>
      <c r="BV99" s="97">
        <v>2</v>
      </c>
      <c r="BW99" s="97">
        <v>3</v>
      </c>
      <c r="BX99" s="97">
        <v>4</v>
      </c>
      <c r="BY99" s="97">
        <v>5</v>
      </c>
      <c r="BZ99" s="97">
        <v>6</v>
      </c>
      <c r="CA99" s="97">
        <v>7</v>
      </c>
      <c r="CB99" s="97">
        <v>8</v>
      </c>
      <c r="CC99" s="97">
        <v>9</v>
      </c>
      <c r="CD99" s="97">
        <v>10</v>
      </c>
      <c r="CE99" s="97">
        <v>11</v>
      </c>
      <c r="CF99" s="97">
        <v>12</v>
      </c>
      <c r="CG99" s="97">
        <v>13</v>
      </c>
      <c r="CH99" s="97">
        <v>14</v>
      </c>
      <c r="CI99" s="97">
        <v>15</v>
      </c>
      <c r="CJ99" s="97">
        <v>16</v>
      </c>
      <c r="CK99" s="97">
        <v>17</v>
      </c>
      <c r="CL99" s="97">
        <v>18</v>
      </c>
      <c r="CM99" s="97">
        <v>19</v>
      </c>
      <c r="CN99" s="97">
        <v>20</v>
      </c>
      <c r="CO99" s="97">
        <v>21</v>
      </c>
      <c r="CP99" s="97">
        <v>22</v>
      </c>
      <c r="CQ99" s="97">
        <v>23</v>
      </c>
      <c r="CR99" s="97">
        <v>24</v>
      </c>
      <c r="CS99" s="97">
        <v>25</v>
      </c>
      <c r="CT99" s="97">
        <v>26</v>
      </c>
      <c r="CU99" s="97">
        <v>27</v>
      </c>
      <c r="CV99" s="97">
        <v>28</v>
      </c>
      <c r="CW99" s="97">
        <v>29</v>
      </c>
      <c r="CX99" s="97">
        <v>30</v>
      </c>
      <c r="CY99" s="97">
        <v>31</v>
      </c>
      <c r="CZ99" s="97">
        <v>32</v>
      </c>
      <c r="DA99" s="97">
        <v>33</v>
      </c>
      <c r="DB99" s="97">
        <v>34</v>
      </c>
      <c r="DC99" s="98">
        <v>35</v>
      </c>
      <c r="DD99" s="98">
        <v>36</v>
      </c>
      <c r="DE99" s="98">
        <v>37</v>
      </c>
      <c r="DF99" s="98">
        <v>38</v>
      </c>
      <c r="DG99" s="98">
        <v>39</v>
      </c>
      <c r="DH99" s="98">
        <v>40</v>
      </c>
      <c r="DI99" s="88"/>
    </row>
    <row r="100" spans="60:113" ht="20.25" customHeight="1" thickBot="1" x14ac:dyDescent="0.3">
      <c r="BQ100" s="107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9"/>
    </row>
    <row r="101" spans="60:113" ht="20.25" customHeight="1" thickTop="1" x14ac:dyDescent="0.25">
      <c r="BQ101" s="82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4"/>
    </row>
    <row r="102" spans="60:113" ht="20.25" customHeight="1" x14ac:dyDescent="0.25">
      <c r="BH102" s="6" t="str">
        <f>AJ26</f>
        <v>5. KOLO</v>
      </c>
      <c r="BI102" s="6">
        <f>AK26</f>
        <v>0.38750000000000012</v>
      </c>
      <c r="BJ102" s="6">
        <f>AL26</f>
        <v>23</v>
      </c>
      <c r="BK102" s="6" t="str">
        <f t="shared" ref="BK102:BO103" si="13">AM26</f>
        <v>HŘIŠTĚ</v>
      </c>
      <c r="BL102" s="6" t="str">
        <f t="shared" si="13"/>
        <v>skupina</v>
      </c>
      <c r="BM102" s="6">
        <f t="shared" si="13"/>
        <v>16</v>
      </c>
      <c r="BN102" s="6" t="str">
        <f t="shared" si="13"/>
        <v>:</v>
      </c>
      <c r="BO102" s="6">
        <f t="shared" si="13"/>
        <v>18</v>
      </c>
      <c r="BQ102" s="85"/>
      <c r="BR102" s="548" t="str">
        <f>BH102</f>
        <v>5. KOLO</v>
      </c>
      <c r="BS102" s="548"/>
      <c r="BT102" s="548"/>
      <c r="BU102" s="548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549">
        <f>BJ102</f>
        <v>23</v>
      </c>
      <c r="CG102" s="549"/>
      <c r="CH102" s="550" t="s">
        <v>11</v>
      </c>
      <c r="CI102" s="550"/>
      <c r="CJ102" s="550"/>
      <c r="CK102" s="550"/>
      <c r="CL102" s="551" t="s">
        <v>12</v>
      </c>
      <c r="CM102" s="552">
        <f>BI102</f>
        <v>0.38750000000000012</v>
      </c>
      <c r="CN102" s="552"/>
      <c r="CO102" s="553" t="s">
        <v>9</v>
      </c>
      <c r="CP102" s="553"/>
      <c r="CQ102" s="541" t="str">
        <f>BL103</f>
        <v>D</v>
      </c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7"/>
      <c r="DD102" s="542" t="s">
        <v>13</v>
      </c>
      <c r="DE102" s="542"/>
      <c r="DF102" s="542"/>
      <c r="DG102" s="543">
        <f>BK103</f>
        <v>5</v>
      </c>
      <c r="DH102" s="543"/>
      <c r="DI102" s="88"/>
    </row>
    <row r="103" spans="60:113" ht="20.25" customHeight="1" x14ac:dyDescent="0.25">
      <c r="BK103" s="6">
        <f t="shared" si="13"/>
        <v>5</v>
      </c>
      <c r="BL103" s="6" t="str">
        <f t="shared" si="13"/>
        <v>D</v>
      </c>
      <c r="BM103" s="6" t="str">
        <f t="shared" si="13"/>
        <v>Pečky</v>
      </c>
      <c r="BN103" s="6">
        <f t="shared" si="13"/>
        <v>0</v>
      </c>
      <c r="BO103" s="6" t="str">
        <f t="shared" si="13"/>
        <v>Kmochova "B"</v>
      </c>
      <c r="BQ103" s="85"/>
      <c r="BR103" s="548"/>
      <c r="BS103" s="548"/>
      <c r="BT103" s="548"/>
      <c r="BU103" s="548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549"/>
      <c r="CG103" s="549"/>
      <c r="CH103" s="550"/>
      <c r="CI103" s="550"/>
      <c r="CJ103" s="550"/>
      <c r="CK103" s="550"/>
      <c r="CL103" s="551"/>
      <c r="CM103" s="552"/>
      <c r="CN103" s="552"/>
      <c r="CO103" s="553"/>
      <c r="CP103" s="553"/>
      <c r="CQ103" s="541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7"/>
      <c r="DD103" s="542"/>
      <c r="DE103" s="542"/>
      <c r="DF103" s="542"/>
      <c r="DG103" s="543"/>
      <c r="DH103" s="543"/>
      <c r="DI103" s="88"/>
    </row>
    <row r="104" spans="60:113" ht="20.25" customHeight="1" x14ac:dyDescent="0.25">
      <c r="BQ104" s="85"/>
      <c r="BR104" s="89"/>
      <c r="BS104" s="89"/>
      <c r="BT104" s="89"/>
      <c r="BU104" s="89"/>
      <c r="BV104" s="587" t="s">
        <v>16</v>
      </c>
      <c r="BW104" s="587"/>
      <c r="BX104" s="90">
        <f>BM102</f>
        <v>16</v>
      </c>
      <c r="BY104" s="91" t="s">
        <v>17</v>
      </c>
      <c r="BZ104" s="585" t="str">
        <f>LOOKUP(BX104,$B$2:$B$20,$C$2:$C$20)</f>
        <v>Pečky</v>
      </c>
      <c r="CA104" s="585"/>
      <c r="CB104" s="585"/>
      <c r="CC104" s="585"/>
      <c r="CD104" s="585"/>
      <c r="CE104" s="585"/>
      <c r="CF104" s="585"/>
      <c r="CG104" s="585"/>
      <c r="CH104" s="585"/>
      <c r="CI104" s="585"/>
      <c r="CJ104" s="586"/>
      <c r="CK104" s="586"/>
      <c r="CL104" s="92"/>
      <c r="CM104" s="92"/>
      <c r="CN104" s="92"/>
      <c r="CO104" s="92"/>
      <c r="CP104" s="92"/>
      <c r="CQ104" s="89"/>
      <c r="CR104" s="587" t="s">
        <v>16</v>
      </c>
      <c r="CS104" s="587"/>
      <c r="CT104" s="90">
        <f>BO102</f>
        <v>18</v>
      </c>
      <c r="CU104" s="91" t="s">
        <v>17</v>
      </c>
      <c r="CV104" s="585" t="str">
        <f>LOOKUP(CT104,$B$2:$B$20,$C$2:$C$20)</f>
        <v>Kmochova "B"</v>
      </c>
      <c r="CW104" s="585"/>
      <c r="CX104" s="585"/>
      <c r="CY104" s="585"/>
      <c r="CZ104" s="585"/>
      <c r="DA104" s="585"/>
      <c r="DB104" s="585"/>
      <c r="DC104" s="585"/>
      <c r="DD104" s="585"/>
      <c r="DE104" s="585"/>
      <c r="DF104" s="585"/>
      <c r="DG104" s="585"/>
      <c r="DH104" s="585"/>
      <c r="DI104" s="88"/>
    </row>
    <row r="105" spans="60:113" ht="20.25" customHeight="1" x14ac:dyDescent="0.25">
      <c r="BQ105" s="85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93"/>
      <c r="DD105" s="93"/>
      <c r="DE105" s="93"/>
      <c r="DF105" s="93"/>
      <c r="DG105" s="93"/>
      <c r="DH105" s="93"/>
      <c r="DI105" s="88"/>
    </row>
    <row r="106" spans="60:113" ht="20.25" customHeight="1" x14ac:dyDescent="0.25">
      <c r="BQ106" s="85"/>
      <c r="BR106" s="94" t="s">
        <v>21</v>
      </c>
      <c r="BS106" s="95">
        <f>BX104</f>
        <v>16</v>
      </c>
      <c r="BT106" s="96" t="s">
        <v>10</v>
      </c>
      <c r="BU106" s="97">
        <v>1</v>
      </c>
      <c r="BV106" s="97">
        <v>2</v>
      </c>
      <c r="BW106" s="97">
        <v>3</v>
      </c>
      <c r="BX106" s="97">
        <v>4</v>
      </c>
      <c r="BY106" s="97">
        <v>5</v>
      </c>
      <c r="BZ106" s="97">
        <v>6</v>
      </c>
      <c r="CA106" s="97">
        <v>7</v>
      </c>
      <c r="CB106" s="97">
        <v>8</v>
      </c>
      <c r="CC106" s="97">
        <v>9</v>
      </c>
      <c r="CD106" s="97">
        <v>10</v>
      </c>
      <c r="CE106" s="97">
        <v>11</v>
      </c>
      <c r="CF106" s="97">
        <v>12</v>
      </c>
      <c r="CG106" s="97">
        <v>13</v>
      </c>
      <c r="CH106" s="97">
        <v>14</v>
      </c>
      <c r="CI106" s="97">
        <v>15</v>
      </c>
      <c r="CJ106" s="97">
        <v>16</v>
      </c>
      <c r="CK106" s="97">
        <v>17</v>
      </c>
      <c r="CL106" s="97">
        <v>18</v>
      </c>
      <c r="CM106" s="97">
        <v>19</v>
      </c>
      <c r="CN106" s="97">
        <v>20</v>
      </c>
      <c r="CO106" s="97">
        <v>21</v>
      </c>
      <c r="CP106" s="97">
        <v>22</v>
      </c>
      <c r="CQ106" s="97">
        <v>23</v>
      </c>
      <c r="CR106" s="97">
        <v>24</v>
      </c>
      <c r="CS106" s="97">
        <v>25</v>
      </c>
      <c r="CT106" s="97">
        <v>26</v>
      </c>
      <c r="CU106" s="97">
        <v>27</v>
      </c>
      <c r="CV106" s="97">
        <v>28</v>
      </c>
      <c r="CW106" s="97">
        <v>29</v>
      </c>
      <c r="CX106" s="97">
        <v>30</v>
      </c>
      <c r="CY106" s="97">
        <v>31</v>
      </c>
      <c r="CZ106" s="97">
        <v>32</v>
      </c>
      <c r="DA106" s="97">
        <v>33</v>
      </c>
      <c r="DB106" s="97">
        <v>34</v>
      </c>
      <c r="DC106" s="98">
        <v>35</v>
      </c>
      <c r="DD106" s="98">
        <v>36</v>
      </c>
      <c r="DE106" s="98">
        <v>37</v>
      </c>
      <c r="DF106" s="98">
        <v>38</v>
      </c>
      <c r="DG106" s="98">
        <v>39</v>
      </c>
      <c r="DH106" s="98">
        <v>40</v>
      </c>
      <c r="DI106" s="88"/>
    </row>
    <row r="107" spans="60:113" ht="20.25" customHeight="1" x14ac:dyDescent="0.25">
      <c r="BQ107" s="85"/>
      <c r="BR107" s="99"/>
      <c r="BS107" s="100"/>
      <c r="BT107" s="101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3"/>
      <c r="DD107" s="103"/>
      <c r="DE107" s="103"/>
      <c r="DF107" s="103"/>
      <c r="DG107" s="103"/>
      <c r="DH107" s="103"/>
      <c r="DI107" s="88"/>
    </row>
    <row r="108" spans="60:113" ht="20.25" customHeight="1" x14ac:dyDescent="0.25">
      <c r="BQ108" s="85"/>
      <c r="BR108" s="104" t="s">
        <v>21</v>
      </c>
      <c r="BS108" s="105">
        <f>CT104</f>
        <v>18</v>
      </c>
      <c r="BT108" s="106" t="s">
        <v>10</v>
      </c>
      <c r="BU108" s="97">
        <v>1</v>
      </c>
      <c r="BV108" s="97">
        <v>2</v>
      </c>
      <c r="BW108" s="97">
        <v>3</v>
      </c>
      <c r="BX108" s="97">
        <v>4</v>
      </c>
      <c r="BY108" s="97">
        <v>5</v>
      </c>
      <c r="BZ108" s="97">
        <v>6</v>
      </c>
      <c r="CA108" s="97">
        <v>7</v>
      </c>
      <c r="CB108" s="97">
        <v>8</v>
      </c>
      <c r="CC108" s="97">
        <v>9</v>
      </c>
      <c r="CD108" s="97">
        <v>10</v>
      </c>
      <c r="CE108" s="97">
        <v>11</v>
      </c>
      <c r="CF108" s="97">
        <v>12</v>
      </c>
      <c r="CG108" s="97">
        <v>13</v>
      </c>
      <c r="CH108" s="97">
        <v>14</v>
      </c>
      <c r="CI108" s="97">
        <v>15</v>
      </c>
      <c r="CJ108" s="97">
        <v>16</v>
      </c>
      <c r="CK108" s="97">
        <v>17</v>
      </c>
      <c r="CL108" s="97">
        <v>18</v>
      </c>
      <c r="CM108" s="97">
        <v>19</v>
      </c>
      <c r="CN108" s="97">
        <v>20</v>
      </c>
      <c r="CO108" s="97">
        <v>21</v>
      </c>
      <c r="CP108" s="97">
        <v>22</v>
      </c>
      <c r="CQ108" s="97">
        <v>23</v>
      </c>
      <c r="CR108" s="97">
        <v>24</v>
      </c>
      <c r="CS108" s="97">
        <v>25</v>
      </c>
      <c r="CT108" s="97">
        <v>26</v>
      </c>
      <c r="CU108" s="97">
        <v>27</v>
      </c>
      <c r="CV108" s="97">
        <v>28</v>
      </c>
      <c r="CW108" s="97">
        <v>29</v>
      </c>
      <c r="CX108" s="97">
        <v>30</v>
      </c>
      <c r="CY108" s="97">
        <v>31</v>
      </c>
      <c r="CZ108" s="97">
        <v>32</v>
      </c>
      <c r="DA108" s="97">
        <v>33</v>
      </c>
      <c r="DB108" s="97">
        <v>34</v>
      </c>
      <c r="DC108" s="98">
        <v>35</v>
      </c>
      <c r="DD108" s="98">
        <v>36</v>
      </c>
      <c r="DE108" s="98">
        <v>37</v>
      </c>
      <c r="DF108" s="98">
        <v>38</v>
      </c>
      <c r="DG108" s="98">
        <v>39</v>
      </c>
      <c r="DH108" s="98">
        <v>40</v>
      </c>
      <c r="DI108" s="88"/>
    </row>
    <row r="109" spans="60:113" ht="20.25" customHeight="1" thickBot="1" x14ac:dyDescent="0.3">
      <c r="BQ109" s="107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  <c r="CW109" s="108"/>
      <c r="CX109" s="108"/>
      <c r="CY109" s="108"/>
      <c r="CZ109" s="108"/>
      <c r="DA109" s="108"/>
      <c r="DB109" s="108"/>
      <c r="DC109" s="108"/>
      <c r="DD109" s="108"/>
      <c r="DE109" s="108"/>
      <c r="DF109" s="108"/>
      <c r="DG109" s="108"/>
      <c r="DH109" s="108"/>
      <c r="DI109" s="109"/>
    </row>
    <row r="110" spans="60:113" ht="20.25" customHeight="1" thickTop="1" x14ac:dyDescent="0.25">
      <c r="BQ110" s="82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4"/>
    </row>
    <row r="111" spans="60:113" ht="20.25" customHeight="1" x14ac:dyDescent="0.25">
      <c r="BH111" s="6" t="str">
        <f>AJ28</f>
        <v>6. KOLO</v>
      </c>
      <c r="BI111" s="6">
        <f>AK28</f>
        <v>0.39583333333333348</v>
      </c>
      <c r="BJ111" s="6">
        <f>AL28</f>
        <v>28</v>
      </c>
      <c r="BK111" s="6" t="str">
        <f t="shared" ref="BK111:BO112" si="14">AM28</f>
        <v>HŘIŠTĚ</v>
      </c>
      <c r="BL111" s="6" t="str">
        <f t="shared" si="14"/>
        <v>skupina</v>
      </c>
      <c r="BM111" s="6">
        <f t="shared" si="14"/>
        <v>12</v>
      </c>
      <c r="BN111" s="6" t="str">
        <f t="shared" si="14"/>
        <v>:</v>
      </c>
      <c r="BO111" s="6">
        <f t="shared" si="14"/>
        <v>15</v>
      </c>
      <c r="BQ111" s="85"/>
      <c r="BR111" s="548" t="str">
        <f>BH111</f>
        <v>6. KOLO</v>
      </c>
      <c r="BS111" s="548"/>
      <c r="BT111" s="548"/>
      <c r="BU111" s="548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549">
        <f>BJ111</f>
        <v>28</v>
      </c>
      <c r="CG111" s="549"/>
      <c r="CH111" s="550" t="s">
        <v>11</v>
      </c>
      <c r="CI111" s="550"/>
      <c r="CJ111" s="550"/>
      <c r="CK111" s="550"/>
      <c r="CL111" s="551" t="s">
        <v>12</v>
      </c>
      <c r="CM111" s="552">
        <f>BI111</f>
        <v>0.39583333333333348</v>
      </c>
      <c r="CN111" s="552"/>
      <c r="CO111" s="553" t="s">
        <v>9</v>
      </c>
      <c r="CP111" s="553"/>
      <c r="CQ111" s="541" t="str">
        <f>BL112</f>
        <v>C</v>
      </c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7"/>
      <c r="DD111" s="542" t="s">
        <v>13</v>
      </c>
      <c r="DE111" s="542"/>
      <c r="DF111" s="542"/>
      <c r="DG111" s="543">
        <f>BK112</f>
        <v>5</v>
      </c>
      <c r="DH111" s="543"/>
      <c r="DI111" s="88"/>
    </row>
    <row r="112" spans="60:113" ht="20.25" customHeight="1" x14ac:dyDescent="0.25">
      <c r="BK112" s="6">
        <f t="shared" si="14"/>
        <v>5</v>
      </c>
      <c r="BL112" s="6" t="str">
        <f t="shared" si="14"/>
        <v>C</v>
      </c>
      <c r="BM112" s="6" t="str">
        <f t="shared" si="14"/>
        <v>Prok.Velikého "A"</v>
      </c>
      <c r="BN112" s="6">
        <f t="shared" si="14"/>
        <v>0</v>
      </c>
      <c r="BO112" s="6" t="str">
        <f t="shared" si="14"/>
        <v>Mnichovická "B"</v>
      </c>
      <c r="BQ112" s="85"/>
      <c r="BR112" s="548"/>
      <c r="BS112" s="548"/>
      <c r="BT112" s="548"/>
      <c r="BU112" s="548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549"/>
      <c r="CG112" s="549"/>
      <c r="CH112" s="550"/>
      <c r="CI112" s="550"/>
      <c r="CJ112" s="550"/>
      <c r="CK112" s="550"/>
      <c r="CL112" s="551"/>
      <c r="CM112" s="552"/>
      <c r="CN112" s="552"/>
      <c r="CO112" s="553"/>
      <c r="CP112" s="553"/>
      <c r="CQ112" s="541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7"/>
      <c r="DD112" s="542"/>
      <c r="DE112" s="542"/>
      <c r="DF112" s="542"/>
      <c r="DG112" s="543"/>
      <c r="DH112" s="543"/>
      <c r="DI112" s="88"/>
    </row>
    <row r="113" spans="60:113" ht="20.25" customHeight="1" x14ac:dyDescent="0.25">
      <c r="BQ113" s="85"/>
      <c r="BR113" s="89"/>
      <c r="BS113" s="89"/>
      <c r="BT113" s="89"/>
      <c r="BU113" s="89"/>
      <c r="BV113" s="587" t="s">
        <v>16</v>
      </c>
      <c r="BW113" s="587"/>
      <c r="BX113" s="90">
        <f>BM111</f>
        <v>12</v>
      </c>
      <c r="BY113" s="91" t="s">
        <v>17</v>
      </c>
      <c r="BZ113" s="585" t="str">
        <f>LOOKUP(BX113,$B$2:$B$20,$C$2:$C$20)</f>
        <v>Prok.Velikého "A"</v>
      </c>
      <c r="CA113" s="585"/>
      <c r="CB113" s="585"/>
      <c r="CC113" s="585"/>
      <c r="CD113" s="585"/>
      <c r="CE113" s="585"/>
      <c r="CF113" s="585"/>
      <c r="CG113" s="585"/>
      <c r="CH113" s="585"/>
      <c r="CI113" s="585"/>
      <c r="CJ113" s="586"/>
      <c r="CK113" s="586"/>
      <c r="CL113" s="92"/>
      <c r="CM113" s="92"/>
      <c r="CN113" s="92"/>
      <c r="CO113" s="92"/>
      <c r="CP113" s="92"/>
      <c r="CQ113" s="89"/>
      <c r="CR113" s="587" t="s">
        <v>16</v>
      </c>
      <c r="CS113" s="587"/>
      <c r="CT113" s="90">
        <f>BO111</f>
        <v>15</v>
      </c>
      <c r="CU113" s="91" t="s">
        <v>17</v>
      </c>
      <c r="CV113" s="585" t="str">
        <f>LOOKUP(CT113,$B$2:$B$20,$C$2:$C$20)</f>
        <v>Mnichovická "B"</v>
      </c>
      <c r="CW113" s="585"/>
      <c r="CX113" s="585"/>
      <c r="CY113" s="585"/>
      <c r="CZ113" s="585"/>
      <c r="DA113" s="585"/>
      <c r="DB113" s="585"/>
      <c r="DC113" s="585"/>
      <c r="DD113" s="585"/>
      <c r="DE113" s="585"/>
      <c r="DF113" s="585"/>
      <c r="DG113" s="585"/>
      <c r="DH113" s="585"/>
      <c r="DI113" s="88"/>
    </row>
    <row r="114" spans="60:113" ht="20.25" customHeight="1" x14ac:dyDescent="0.25">
      <c r="BQ114" s="85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93"/>
      <c r="DD114" s="93"/>
      <c r="DE114" s="93"/>
      <c r="DF114" s="93"/>
      <c r="DG114" s="93"/>
      <c r="DH114" s="93"/>
      <c r="DI114" s="88"/>
    </row>
    <row r="115" spans="60:113" ht="20.25" customHeight="1" x14ac:dyDescent="0.25">
      <c r="BQ115" s="85"/>
      <c r="BR115" s="94" t="s">
        <v>21</v>
      </c>
      <c r="BS115" s="95">
        <f>BX113</f>
        <v>12</v>
      </c>
      <c r="BT115" s="96" t="s">
        <v>10</v>
      </c>
      <c r="BU115" s="97">
        <v>1</v>
      </c>
      <c r="BV115" s="97">
        <v>2</v>
      </c>
      <c r="BW115" s="97">
        <v>3</v>
      </c>
      <c r="BX115" s="97">
        <v>4</v>
      </c>
      <c r="BY115" s="97">
        <v>5</v>
      </c>
      <c r="BZ115" s="97">
        <v>6</v>
      </c>
      <c r="CA115" s="97">
        <v>7</v>
      </c>
      <c r="CB115" s="97">
        <v>8</v>
      </c>
      <c r="CC115" s="97">
        <v>9</v>
      </c>
      <c r="CD115" s="97">
        <v>10</v>
      </c>
      <c r="CE115" s="97">
        <v>11</v>
      </c>
      <c r="CF115" s="97">
        <v>12</v>
      </c>
      <c r="CG115" s="97">
        <v>13</v>
      </c>
      <c r="CH115" s="97">
        <v>14</v>
      </c>
      <c r="CI115" s="97">
        <v>15</v>
      </c>
      <c r="CJ115" s="97">
        <v>16</v>
      </c>
      <c r="CK115" s="97">
        <v>17</v>
      </c>
      <c r="CL115" s="97">
        <v>18</v>
      </c>
      <c r="CM115" s="97">
        <v>19</v>
      </c>
      <c r="CN115" s="97">
        <v>20</v>
      </c>
      <c r="CO115" s="97">
        <v>21</v>
      </c>
      <c r="CP115" s="97">
        <v>22</v>
      </c>
      <c r="CQ115" s="97">
        <v>23</v>
      </c>
      <c r="CR115" s="97">
        <v>24</v>
      </c>
      <c r="CS115" s="97">
        <v>25</v>
      </c>
      <c r="CT115" s="97">
        <v>26</v>
      </c>
      <c r="CU115" s="97">
        <v>27</v>
      </c>
      <c r="CV115" s="97">
        <v>28</v>
      </c>
      <c r="CW115" s="97">
        <v>29</v>
      </c>
      <c r="CX115" s="97">
        <v>30</v>
      </c>
      <c r="CY115" s="97">
        <v>31</v>
      </c>
      <c r="CZ115" s="97">
        <v>32</v>
      </c>
      <c r="DA115" s="97">
        <v>33</v>
      </c>
      <c r="DB115" s="97">
        <v>34</v>
      </c>
      <c r="DC115" s="98">
        <v>35</v>
      </c>
      <c r="DD115" s="98">
        <v>36</v>
      </c>
      <c r="DE115" s="98">
        <v>37</v>
      </c>
      <c r="DF115" s="98">
        <v>38</v>
      </c>
      <c r="DG115" s="98">
        <v>39</v>
      </c>
      <c r="DH115" s="98">
        <v>40</v>
      </c>
      <c r="DI115" s="88"/>
    </row>
    <row r="116" spans="60:113" ht="20.25" customHeight="1" x14ac:dyDescent="0.25">
      <c r="BQ116" s="85"/>
      <c r="BR116" s="99"/>
      <c r="BS116" s="100"/>
      <c r="BT116" s="101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3"/>
      <c r="DD116" s="103"/>
      <c r="DE116" s="103"/>
      <c r="DF116" s="103"/>
      <c r="DG116" s="103"/>
      <c r="DH116" s="103"/>
      <c r="DI116" s="88"/>
    </row>
    <row r="117" spans="60:113" ht="20.25" customHeight="1" x14ac:dyDescent="0.25">
      <c r="BQ117" s="85"/>
      <c r="BR117" s="104" t="s">
        <v>21</v>
      </c>
      <c r="BS117" s="105">
        <f>CT113</f>
        <v>15</v>
      </c>
      <c r="BT117" s="106" t="s">
        <v>10</v>
      </c>
      <c r="BU117" s="97">
        <v>1</v>
      </c>
      <c r="BV117" s="97">
        <v>2</v>
      </c>
      <c r="BW117" s="97">
        <v>3</v>
      </c>
      <c r="BX117" s="97">
        <v>4</v>
      </c>
      <c r="BY117" s="97">
        <v>5</v>
      </c>
      <c r="BZ117" s="97">
        <v>6</v>
      </c>
      <c r="CA117" s="97">
        <v>7</v>
      </c>
      <c r="CB117" s="97">
        <v>8</v>
      </c>
      <c r="CC117" s="97">
        <v>9</v>
      </c>
      <c r="CD117" s="97">
        <v>10</v>
      </c>
      <c r="CE117" s="97">
        <v>11</v>
      </c>
      <c r="CF117" s="97">
        <v>12</v>
      </c>
      <c r="CG117" s="97">
        <v>13</v>
      </c>
      <c r="CH117" s="97">
        <v>14</v>
      </c>
      <c r="CI117" s="97">
        <v>15</v>
      </c>
      <c r="CJ117" s="97">
        <v>16</v>
      </c>
      <c r="CK117" s="97">
        <v>17</v>
      </c>
      <c r="CL117" s="97">
        <v>18</v>
      </c>
      <c r="CM117" s="97">
        <v>19</v>
      </c>
      <c r="CN117" s="97">
        <v>20</v>
      </c>
      <c r="CO117" s="97">
        <v>21</v>
      </c>
      <c r="CP117" s="97">
        <v>22</v>
      </c>
      <c r="CQ117" s="97">
        <v>23</v>
      </c>
      <c r="CR117" s="97">
        <v>24</v>
      </c>
      <c r="CS117" s="97">
        <v>25</v>
      </c>
      <c r="CT117" s="97">
        <v>26</v>
      </c>
      <c r="CU117" s="97">
        <v>27</v>
      </c>
      <c r="CV117" s="97">
        <v>28</v>
      </c>
      <c r="CW117" s="97">
        <v>29</v>
      </c>
      <c r="CX117" s="97">
        <v>30</v>
      </c>
      <c r="CY117" s="97">
        <v>31</v>
      </c>
      <c r="CZ117" s="97">
        <v>32</v>
      </c>
      <c r="DA117" s="97">
        <v>33</v>
      </c>
      <c r="DB117" s="97">
        <v>34</v>
      </c>
      <c r="DC117" s="98">
        <v>35</v>
      </c>
      <c r="DD117" s="98">
        <v>36</v>
      </c>
      <c r="DE117" s="98">
        <v>37</v>
      </c>
      <c r="DF117" s="98">
        <v>38</v>
      </c>
      <c r="DG117" s="98">
        <v>39</v>
      </c>
      <c r="DH117" s="98">
        <v>40</v>
      </c>
      <c r="DI117" s="88"/>
    </row>
    <row r="118" spans="60:113" ht="20.25" customHeight="1" thickBot="1" x14ac:dyDescent="0.3">
      <c r="BQ118" s="107"/>
      <c r="BR118" s="108"/>
      <c r="BS118" s="108"/>
      <c r="BT118" s="108"/>
      <c r="BU118" s="108"/>
      <c r="BV118" s="108"/>
      <c r="BW118" s="108"/>
      <c r="BX118" s="108"/>
      <c r="BY118" s="108"/>
      <c r="BZ118" s="108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8"/>
      <c r="CK118" s="108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08"/>
      <c r="CW118" s="108"/>
      <c r="CX118" s="108"/>
      <c r="CY118" s="108"/>
      <c r="CZ118" s="108"/>
      <c r="DA118" s="108"/>
      <c r="DB118" s="108"/>
      <c r="DC118" s="108"/>
      <c r="DD118" s="108"/>
      <c r="DE118" s="108"/>
      <c r="DF118" s="108"/>
      <c r="DG118" s="108"/>
      <c r="DH118" s="108"/>
      <c r="DI118" s="109"/>
    </row>
    <row r="119" spans="60:113" ht="20.25" customHeight="1" thickTop="1" x14ac:dyDescent="0.25">
      <c r="BQ119" s="82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4"/>
    </row>
    <row r="120" spans="60:113" ht="20.25" customHeight="1" x14ac:dyDescent="0.25">
      <c r="BH120" s="6" t="str">
        <f t="shared" ref="BH120:BO120" si="15">AJ30</f>
        <v>7. KOLO</v>
      </c>
      <c r="BI120" s="6">
        <f t="shared" si="15"/>
        <v>0.40416666666666662</v>
      </c>
      <c r="BJ120" s="6">
        <f t="shared" si="15"/>
        <v>33</v>
      </c>
      <c r="BK120" s="6" t="str">
        <f t="shared" si="15"/>
        <v>HŘIŠTĚ</v>
      </c>
      <c r="BL120" s="6" t="str">
        <f t="shared" si="15"/>
        <v>skupina</v>
      </c>
      <c r="BM120" s="6">
        <f t="shared" si="15"/>
        <v>1</v>
      </c>
      <c r="BN120" s="6" t="str">
        <f t="shared" si="15"/>
        <v>:</v>
      </c>
      <c r="BO120" s="6">
        <f t="shared" si="15"/>
        <v>2</v>
      </c>
      <c r="BQ120" s="85"/>
      <c r="BR120" s="548" t="str">
        <f>BH120</f>
        <v>7. KOLO</v>
      </c>
      <c r="BS120" s="548"/>
      <c r="BT120" s="548"/>
      <c r="BU120" s="548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549">
        <f>BJ120</f>
        <v>33</v>
      </c>
      <c r="CG120" s="549"/>
      <c r="CH120" s="550" t="s">
        <v>11</v>
      </c>
      <c r="CI120" s="550"/>
      <c r="CJ120" s="550"/>
      <c r="CK120" s="550"/>
      <c r="CL120" s="551" t="s">
        <v>12</v>
      </c>
      <c r="CM120" s="552">
        <f>BI120</f>
        <v>0.40416666666666662</v>
      </c>
      <c r="CN120" s="552"/>
      <c r="CO120" s="553" t="s">
        <v>9</v>
      </c>
      <c r="CP120" s="553"/>
      <c r="CQ120" s="541" t="str">
        <f>BL121</f>
        <v>A</v>
      </c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7"/>
      <c r="DD120" s="542" t="s">
        <v>13</v>
      </c>
      <c r="DE120" s="542"/>
      <c r="DF120" s="542"/>
      <c r="DG120" s="543">
        <f>BK121</f>
        <v>5</v>
      </c>
      <c r="DH120" s="543"/>
      <c r="DI120" s="88"/>
    </row>
    <row r="121" spans="60:113" ht="20.25" customHeight="1" x14ac:dyDescent="0.25">
      <c r="BK121" s="6">
        <f>AM31</f>
        <v>5</v>
      </c>
      <c r="BL121" s="6" t="str">
        <f>AN31</f>
        <v>A</v>
      </c>
      <c r="BM121" s="6" t="str">
        <f>AO31</f>
        <v>Bezručova "A"</v>
      </c>
      <c r="BN121" s="6">
        <f>AP31</f>
        <v>0</v>
      </c>
      <c r="BO121" s="6" t="str">
        <f>AQ31</f>
        <v>Ovčárecká "A"</v>
      </c>
      <c r="BQ121" s="85"/>
      <c r="BR121" s="548"/>
      <c r="BS121" s="548"/>
      <c r="BT121" s="548"/>
      <c r="BU121" s="548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549"/>
      <c r="CG121" s="549"/>
      <c r="CH121" s="550"/>
      <c r="CI121" s="550"/>
      <c r="CJ121" s="550"/>
      <c r="CK121" s="550"/>
      <c r="CL121" s="551"/>
      <c r="CM121" s="552"/>
      <c r="CN121" s="552"/>
      <c r="CO121" s="553"/>
      <c r="CP121" s="553"/>
      <c r="CQ121" s="541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7"/>
      <c r="DD121" s="542"/>
      <c r="DE121" s="542"/>
      <c r="DF121" s="542"/>
      <c r="DG121" s="543"/>
      <c r="DH121" s="543"/>
      <c r="DI121" s="88"/>
    </row>
    <row r="122" spans="60:113" ht="20.25" customHeight="1" x14ac:dyDescent="0.25">
      <c r="BQ122" s="85"/>
      <c r="BR122" s="89"/>
      <c r="BS122" s="89"/>
      <c r="BT122" s="89"/>
      <c r="BU122" s="89"/>
      <c r="BV122" s="587" t="s">
        <v>16</v>
      </c>
      <c r="BW122" s="587"/>
      <c r="BX122" s="90">
        <f>BM120</f>
        <v>1</v>
      </c>
      <c r="BY122" s="91" t="s">
        <v>17</v>
      </c>
      <c r="BZ122" s="585" t="str">
        <f>LOOKUP(BX122,$B$2:$B$20,$C$2:$C$20)</f>
        <v>Bezručova "A"</v>
      </c>
      <c r="CA122" s="585"/>
      <c r="CB122" s="585"/>
      <c r="CC122" s="585"/>
      <c r="CD122" s="585"/>
      <c r="CE122" s="585"/>
      <c r="CF122" s="585"/>
      <c r="CG122" s="585"/>
      <c r="CH122" s="585"/>
      <c r="CI122" s="585"/>
      <c r="CJ122" s="586"/>
      <c r="CK122" s="586"/>
      <c r="CL122" s="92"/>
      <c r="CM122" s="92"/>
      <c r="CN122" s="92"/>
      <c r="CO122" s="92"/>
      <c r="CP122" s="92"/>
      <c r="CQ122" s="89"/>
      <c r="CR122" s="587" t="s">
        <v>16</v>
      </c>
      <c r="CS122" s="587"/>
      <c r="CT122" s="90">
        <f>BO120</f>
        <v>2</v>
      </c>
      <c r="CU122" s="91" t="s">
        <v>17</v>
      </c>
      <c r="CV122" s="585" t="str">
        <f>LOOKUP(CT122,$B$2:$B$20,$C$2:$C$20)</f>
        <v>Ovčárecká "A"</v>
      </c>
      <c r="CW122" s="585"/>
      <c r="CX122" s="585"/>
      <c r="CY122" s="585"/>
      <c r="CZ122" s="585"/>
      <c r="DA122" s="585"/>
      <c r="DB122" s="585"/>
      <c r="DC122" s="585"/>
      <c r="DD122" s="585"/>
      <c r="DE122" s="585"/>
      <c r="DF122" s="585"/>
      <c r="DG122" s="585"/>
      <c r="DH122" s="585"/>
      <c r="DI122" s="88"/>
    </row>
    <row r="123" spans="60:113" ht="20.25" customHeight="1" x14ac:dyDescent="0.25">
      <c r="BQ123" s="85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93"/>
      <c r="DD123" s="93"/>
      <c r="DE123" s="93"/>
      <c r="DF123" s="93"/>
      <c r="DG123" s="93"/>
      <c r="DH123" s="93"/>
      <c r="DI123" s="88"/>
    </row>
    <row r="124" spans="60:113" ht="20.25" customHeight="1" x14ac:dyDescent="0.25">
      <c r="BQ124" s="85"/>
      <c r="BR124" s="94" t="s">
        <v>21</v>
      </c>
      <c r="BS124" s="95">
        <f>BX122</f>
        <v>1</v>
      </c>
      <c r="BT124" s="96" t="s">
        <v>10</v>
      </c>
      <c r="BU124" s="97">
        <v>1</v>
      </c>
      <c r="BV124" s="97">
        <v>2</v>
      </c>
      <c r="BW124" s="97">
        <v>3</v>
      </c>
      <c r="BX124" s="97">
        <v>4</v>
      </c>
      <c r="BY124" s="97">
        <v>5</v>
      </c>
      <c r="BZ124" s="97">
        <v>6</v>
      </c>
      <c r="CA124" s="97">
        <v>7</v>
      </c>
      <c r="CB124" s="97">
        <v>8</v>
      </c>
      <c r="CC124" s="97">
        <v>9</v>
      </c>
      <c r="CD124" s="97">
        <v>10</v>
      </c>
      <c r="CE124" s="97">
        <v>11</v>
      </c>
      <c r="CF124" s="97">
        <v>12</v>
      </c>
      <c r="CG124" s="97">
        <v>13</v>
      </c>
      <c r="CH124" s="97">
        <v>14</v>
      </c>
      <c r="CI124" s="97">
        <v>15</v>
      </c>
      <c r="CJ124" s="97">
        <v>16</v>
      </c>
      <c r="CK124" s="97">
        <v>17</v>
      </c>
      <c r="CL124" s="97">
        <v>18</v>
      </c>
      <c r="CM124" s="97">
        <v>19</v>
      </c>
      <c r="CN124" s="97">
        <v>20</v>
      </c>
      <c r="CO124" s="97">
        <v>21</v>
      </c>
      <c r="CP124" s="97">
        <v>22</v>
      </c>
      <c r="CQ124" s="97">
        <v>23</v>
      </c>
      <c r="CR124" s="97">
        <v>24</v>
      </c>
      <c r="CS124" s="97">
        <v>25</v>
      </c>
      <c r="CT124" s="97">
        <v>26</v>
      </c>
      <c r="CU124" s="97">
        <v>27</v>
      </c>
      <c r="CV124" s="97">
        <v>28</v>
      </c>
      <c r="CW124" s="97">
        <v>29</v>
      </c>
      <c r="CX124" s="97">
        <v>30</v>
      </c>
      <c r="CY124" s="97">
        <v>31</v>
      </c>
      <c r="CZ124" s="97">
        <v>32</v>
      </c>
      <c r="DA124" s="97">
        <v>33</v>
      </c>
      <c r="DB124" s="97">
        <v>34</v>
      </c>
      <c r="DC124" s="98">
        <v>35</v>
      </c>
      <c r="DD124" s="98">
        <v>36</v>
      </c>
      <c r="DE124" s="98">
        <v>37</v>
      </c>
      <c r="DF124" s="98">
        <v>38</v>
      </c>
      <c r="DG124" s="98">
        <v>39</v>
      </c>
      <c r="DH124" s="98">
        <v>40</v>
      </c>
      <c r="DI124" s="88"/>
    </row>
    <row r="125" spans="60:113" ht="20.25" customHeight="1" x14ac:dyDescent="0.25">
      <c r="BQ125" s="85"/>
      <c r="BR125" s="99"/>
      <c r="BS125" s="100"/>
      <c r="BT125" s="101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3"/>
      <c r="DD125" s="103"/>
      <c r="DE125" s="103"/>
      <c r="DF125" s="103"/>
      <c r="DG125" s="103"/>
      <c r="DH125" s="103"/>
      <c r="DI125" s="88"/>
    </row>
    <row r="126" spans="60:113" ht="20.25" customHeight="1" x14ac:dyDescent="0.25">
      <c r="BQ126" s="85"/>
      <c r="BR126" s="104" t="s">
        <v>21</v>
      </c>
      <c r="BS126" s="105">
        <f>CT122</f>
        <v>2</v>
      </c>
      <c r="BT126" s="106" t="s">
        <v>10</v>
      </c>
      <c r="BU126" s="97">
        <v>1</v>
      </c>
      <c r="BV126" s="97">
        <v>2</v>
      </c>
      <c r="BW126" s="97">
        <v>3</v>
      </c>
      <c r="BX126" s="97">
        <v>4</v>
      </c>
      <c r="BY126" s="97">
        <v>5</v>
      </c>
      <c r="BZ126" s="97">
        <v>6</v>
      </c>
      <c r="CA126" s="97">
        <v>7</v>
      </c>
      <c r="CB126" s="97">
        <v>8</v>
      </c>
      <c r="CC126" s="97">
        <v>9</v>
      </c>
      <c r="CD126" s="97">
        <v>10</v>
      </c>
      <c r="CE126" s="97">
        <v>11</v>
      </c>
      <c r="CF126" s="97">
        <v>12</v>
      </c>
      <c r="CG126" s="97">
        <v>13</v>
      </c>
      <c r="CH126" s="97">
        <v>14</v>
      </c>
      <c r="CI126" s="97">
        <v>15</v>
      </c>
      <c r="CJ126" s="97">
        <v>16</v>
      </c>
      <c r="CK126" s="97">
        <v>17</v>
      </c>
      <c r="CL126" s="97">
        <v>18</v>
      </c>
      <c r="CM126" s="97">
        <v>19</v>
      </c>
      <c r="CN126" s="97">
        <v>20</v>
      </c>
      <c r="CO126" s="97">
        <v>21</v>
      </c>
      <c r="CP126" s="97">
        <v>22</v>
      </c>
      <c r="CQ126" s="97">
        <v>23</v>
      </c>
      <c r="CR126" s="97">
        <v>24</v>
      </c>
      <c r="CS126" s="97">
        <v>25</v>
      </c>
      <c r="CT126" s="97">
        <v>26</v>
      </c>
      <c r="CU126" s="97">
        <v>27</v>
      </c>
      <c r="CV126" s="97">
        <v>28</v>
      </c>
      <c r="CW126" s="97">
        <v>29</v>
      </c>
      <c r="CX126" s="97">
        <v>30</v>
      </c>
      <c r="CY126" s="97">
        <v>31</v>
      </c>
      <c r="CZ126" s="97">
        <v>32</v>
      </c>
      <c r="DA126" s="97">
        <v>33</v>
      </c>
      <c r="DB126" s="97">
        <v>34</v>
      </c>
      <c r="DC126" s="98">
        <v>35</v>
      </c>
      <c r="DD126" s="98">
        <v>36</v>
      </c>
      <c r="DE126" s="98">
        <v>37</v>
      </c>
      <c r="DF126" s="98">
        <v>38</v>
      </c>
      <c r="DG126" s="98">
        <v>39</v>
      </c>
      <c r="DH126" s="98">
        <v>40</v>
      </c>
      <c r="DI126" s="88"/>
    </row>
    <row r="127" spans="60:113" ht="20.25" customHeight="1" thickBot="1" x14ac:dyDescent="0.3">
      <c r="BQ127" s="107"/>
      <c r="BR127" s="108"/>
      <c r="BS127" s="108"/>
      <c r="BT127" s="108"/>
      <c r="BU127" s="108"/>
      <c r="BV127" s="108"/>
      <c r="BW127" s="108"/>
      <c r="BX127" s="108"/>
      <c r="BY127" s="108"/>
      <c r="BZ127" s="108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  <c r="CW127" s="108"/>
      <c r="CX127" s="108"/>
      <c r="CY127" s="108"/>
      <c r="CZ127" s="108"/>
      <c r="DA127" s="108"/>
      <c r="DB127" s="108"/>
      <c r="DC127" s="108"/>
      <c r="DD127" s="108"/>
      <c r="DE127" s="108"/>
      <c r="DF127" s="108"/>
      <c r="DG127" s="108"/>
      <c r="DH127" s="108"/>
      <c r="DI127" s="109"/>
    </row>
    <row r="128" spans="60:113" ht="20.25" customHeight="1" thickTop="1" x14ac:dyDescent="0.25">
      <c r="BQ128" s="82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4"/>
    </row>
    <row r="129" spans="60:113" ht="20.25" customHeight="1" x14ac:dyDescent="0.25">
      <c r="BH129" s="6" t="str">
        <f>AV2</f>
        <v>1. KOLO</v>
      </c>
      <c r="BI129" s="6">
        <f t="shared" ref="BI129:BO129" si="16">AW2</f>
        <v>0.35416666666666669</v>
      </c>
      <c r="BJ129" s="6">
        <f t="shared" si="16"/>
        <v>2</v>
      </c>
      <c r="BK129" s="6" t="str">
        <f t="shared" si="16"/>
        <v>HŘIŠTĚ</v>
      </c>
      <c r="BL129" s="6" t="str">
        <f t="shared" si="16"/>
        <v>skupina</v>
      </c>
      <c r="BM129" s="6">
        <f t="shared" si="16"/>
        <v>6</v>
      </c>
      <c r="BN129" s="6" t="str">
        <f t="shared" si="16"/>
        <v>:</v>
      </c>
      <c r="BO129" s="6">
        <f t="shared" si="16"/>
        <v>10</v>
      </c>
      <c r="BQ129" s="85"/>
      <c r="BR129" s="548" t="str">
        <f>BH129</f>
        <v>1. KOLO</v>
      </c>
      <c r="BS129" s="548"/>
      <c r="BT129" s="548"/>
      <c r="BU129" s="548"/>
      <c r="BV129" s="86"/>
      <c r="BW129" s="86"/>
      <c r="BX129" s="86"/>
      <c r="BY129" s="86"/>
      <c r="BZ129" s="86"/>
      <c r="CA129" s="86"/>
      <c r="CB129" s="86"/>
      <c r="CC129" s="86"/>
      <c r="CD129" s="86"/>
      <c r="CE129" s="86"/>
      <c r="CF129" s="549">
        <f>BJ129</f>
        <v>2</v>
      </c>
      <c r="CG129" s="549"/>
      <c r="CH129" s="550" t="s">
        <v>11</v>
      </c>
      <c r="CI129" s="550"/>
      <c r="CJ129" s="550"/>
      <c r="CK129" s="550"/>
      <c r="CL129" s="551" t="s">
        <v>12</v>
      </c>
      <c r="CM129" s="552">
        <f>BI129</f>
        <v>0.35416666666666669</v>
      </c>
      <c r="CN129" s="552"/>
      <c r="CO129" s="553" t="s">
        <v>9</v>
      </c>
      <c r="CP129" s="553"/>
      <c r="CQ129" s="541" t="str">
        <f>BL130</f>
        <v>B</v>
      </c>
      <c r="CR129" s="86"/>
      <c r="CS129" s="86"/>
      <c r="CT129" s="86"/>
      <c r="CU129" s="86"/>
      <c r="CV129" s="86"/>
      <c r="CW129" s="86"/>
      <c r="CX129" s="86"/>
      <c r="CY129" s="86"/>
      <c r="CZ129" s="86"/>
      <c r="DA129" s="86"/>
      <c r="DB129" s="86"/>
      <c r="DC129" s="87"/>
      <c r="DD129" s="542" t="s">
        <v>13</v>
      </c>
      <c r="DE129" s="542"/>
      <c r="DF129" s="542"/>
      <c r="DG129" s="543">
        <f>BK130</f>
        <v>4</v>
      </c>
      <c r="DH129" s="543"/>
      <c r="DI129" s="88"/>
    </row>
    <row r="130" spans="60:113" ht="20.25" customHeight="1" x14ac:dyDescent="0.25">
      <c r="BK130" s="6">
        <f>AY3</f>
        <v>4</v>
      </c>
      <c r="BL130" s="6" t="str">
        <f>AZ3</f>
        <v>B</v>
      </c>
      <c r="BM130" s="6" t="str">
        <f>BA3</f>
        <v>Červ. Pečky "A"</v>
      </c>
      <c r="BN130" s="6">
        <f>BB3</f>
        <v>0</v>
      </c>
      <c r="BO130" s="6" t="str">
        <f>BC3</f>
        <v>Masarykova "B"</v>
      </c>
      <c r="BQ130" s="85"/>
      <c r="BR130" s="548"/>
      <c r="BS130" s="548"/>
      <c r="BT130" s="548"/>
      <c r="BU130" s="548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549"/>
      <c r="CG130" s="549"/>
      <c r="CH130" s="550"/>
      <c r="CI130" s="550"/>
      <c r="CJ130" s="550"/>
      <c r="CK130" s="550"/>
      <c r="CL130" s="551"/>
      <c r="CM130" s="552"/>
      <c r="CN130" s="552"/>
      <c r="CO130" s="553"/>
      <c r="CP130" s="553"/>
      <c r="CQ130" s="541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7"/>
      <c r="DD130" s="542"/>
      <c r="DE130" s="542"/>
      <c r="DF130" s="542"/>
      <c r="DG130" s="543"/>
      <c r="DH130" s="543"/>
      <c r="DI130" s="88"/>
    </row>
    <row r="131" spans="60:113" ht="20.25" customHeight="1" x14ac:dyDescent="0.25">
      <c r="BQ131" s="85"/>
      <c r="BR131" s="89"/>
      <c r="BS131" s="89"/>
      <c r="BT131" s="89"/>
      <c r="BU131" s="89"/>
      <c r="BV131" s="587" t="s">
        <v>16</v>
      </c>
      <c r="BW131" s="587"/>
      <c r="BX131" s="90">
        <f>BM129</f>
        <v>6</v>
      </c>
      <c r="BY131" s="91" t="s">
        <v>17</v>
      </c>
      <c r="BZ131" s="585" t="str">
        <f>LOOKUP(BX131,$B$2:$B$20,$C$2:$C$20)</f>
        <v>Červ. Pečky "A"</v>
      </c>
      <c r="CA131" s="585"/>
      <c r="CB131" s="585"/>
      <c r="CC131" s="585"/>
      <c r="CD131" s="585"/>
      <c r="CE131" s="585"/>
      <c r="CF131" s="585"/>
      <c r="CG131" s="585"/>
      <c r="CH131" s="585"/>
      <c r="CI131" s="585"/>
      <c r="CJ131" s="586"/>
      <c r="CK131" s="586"/>
      <c r="CL131" s="92"/>
      <c r="CM131" s="92"/>
      <c r="CN131" s="92"/>
      <c r="CO131" s="92"/>
      <c r="CP131" s="92"/>
      <c r="CQ131" s="89"/>
      <c r="CR131" s="587" t="s">
        <v>16</v>
      </c>
      <c r="CS131" s="587"/>
      <c r="CT131" s="90">
        <f>BO129</f>
        <v>10</v>
      </c>
      <c r="CU131" s="91" t="s">
        <v>17</v>
      </c>
      <c r="CV131" s="585" t="str">
        <f>LOOKUP(CT131,$B$2:$B$20,$C$2:$C$20)</f>
        <v>Masarykova "B"</v>
      </c>
      <c r="CW131" s="585"/>
      <c r="CX131" s="585"/>
      <c r="CY131" s="585"/>
      <c r="CZ131" s="585"/>
      <c r="DA131" s="585"/>
      <c r="DB131" s="585"/>
      <c r="DC131" s="585"/>
      <c r="DD131" s="585"/>
      <c r="DE131" s="585"/>
      <c r="DF131" s="585"/>
      <c r="DG131" s="585"/>
      <c r="DH131" s="585"/>
      <c r="DI131" s="88"/>
    </row>
    <row r="132" spans="60:113" ht="20.25" customHeight="1" x14ac:dyDescent="0.25">
      <c r="BQ132" s="85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93"/>
      <c r="DD132" s="93"/>
      <c r="DE132" s="93"/>
      <c r="DF132" s="93"/>
      <c r="DG132" s="93"/>
      <c r="DH132" s="93"/>
      <c r="DI132" s="88"/>
    </row>
    <row r="133" spans="60:113" ht="20.25" customHeight="1" x14ac:dyDescent="0.25">
      <c r="BQ133" s="85"/>
      <c r="BR133" s="94" t="s">
        <v>21</v>
      </c>
      <c r="BS133" s="95">
        <f>BX131</f>
        <v>6</v>
      </c>
      <c r="BT133" s="96" t="s">
        <v>10</v>
      </c>
      <c r="BU133" s="97">
        <v>1</v>
      </c>
      <c r="BV133" s="97">
        <v>2</v>
      </c>
      <c r="BW133" s="97">
        <v>3</v>
      </c>
      <c r="BX133" s="97">
        <v>4</v>
      </c>
      <c r="BY133" s="97">
        <v>5</v>
      </c>
      <c r="BZ133" s="97">
        <v>6</v>
      </c>
      <c r="CA133" s="97">
        <v>7</v>
      </c>
      <c r="CB133" s="97">
        <v>8</v>
      </c>
      <c r="CC133" s="97">
        <v>9</v>
      </c>
      <c r="CD133" s="97">
        <v>10</v>
      </c>
      <c r="CE133" s="97">
        <v>11</v>
      </c>
      <c r="CF133" s="97">
        <v>12</v>
      </c>
      <c r="CG133" s="97">
        <v>13</v>
      </c>
      <c r="CH133" s="97">
        <v>14</v>
      </c>
      <c r="CI133" s="97">
        <v>15</v>
      </c>
      <c r="CJ133" s="97">
        <v>16</v>
      </c>
      <c r="CK133" s="97">
        <v>17</v>
      </c>
      <c r="CL133" s="97">
        <v>18</v>
      </c>
      <c r="CM133" s="97">
        <v>19</v>
      </c>
      <c r="CN133" s="97">
        <v>20</v>
      </c>
      <c r="CO133" s="97">
        <v>21</v>
      </c>
      <c r="CP133" s="97">
        <v>22</v>
      </c>
      <c r="CQ133" s="97">
        <v>23</v>
      </c>
      <c r="CR133" s="97">
        <v>24</v>
      </c>
      <c r="CS133" s="97">
        <v>25</v>
      </c>
      <c r="CT133" s="97">
        <v>26</v>
      </c>
      <c r="CU133" s="97">
        <v>27</v>
      </c>
      <c r="CV133" s="97">
        <v>28</v>
      </c>
      <c r="CW133" s="97">
        <v>29</v>
      </c>
      <c r="CX133" s="97">
        <v>30</v>
      </c>
      <c r="CY133" s="97">
        <v>31</v>
      </c>
      <c r="CZ133" s="97">
        <v>32</v>
      </c>
      <c r="DA133" s="97">
        <v>33</v>
      </c>
      <c r="DB133" s="97">
        <v>34</v>
      </c>
      <c r="DC133" s="98">
        <v>35</v>
      </c>
      <c r="DD133" s="98">
        <v>36</v>
      </c>
      <c r="DE133" s="98">
        <v>37</v>
      </c>
      <c r="DF133" s="98">
        <v>38</v>
      </c>
      <c r="DG133" s="98">
        <v>39</v>
      </c>
      <c r="DH133" s="98">
        <v>40</v>
      </c>
      <c r="DI133" s="88"/>
    </row>
    <row r="134" spans="60:113" ht="20.25" customHeight="1" x14ac:dyDescent="0.25">
      <c r="BQ134" s="85"/>
      <c r="BR134" s="99"/>
      <c r="BS134" s="100"/>
      <c r="BT134" s="101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  <c r="DA134" s="102"/>
      <c r="DB134" s="102"/>
      <c r="DC134" s="103"/>
      <c r="DD134" s="103"/>
      <c r="DE134" s="103"/>
      <c r="DF134" s="103"/>
      <c r="DG134" s="103"/>
      <c r="DH134" s="103"/>
      <c r="DI134" s="88"/>
    </row>
    <row r="135" spans="60:113" ht="20.25" customHeight="1" x14ac:dyDescent="0.25">
      <c r="BQ135" s="85"/>
      <c r="BR135" s="104" t="s">
        <v>21</v>
      </c>
      <c r="BS135" s="105">
        <f>CT131</f>
        <v>10</v>
      </c>
      <c r="BT135" s="106" t="s">
        <v>10</v>
      </c>
      <c r="BU135" s="97">
        <v>1</v>
      </c>
      <c r="BV135" s="97">
        <v>2</v>
      </c>
      <c r="BW135" s="97">
        <v>3</v>
      </c>
      <c r="BX135" s="97">
        <v>4</v>
      </c>
      <c r="BY135" s="97">
        <v>5</v>
      </c>
      <c r="BZ135" s="97">
        <v>6</v>
      </c>
      <c r="CA135" s="97">
        <v>7</v>
      </c>
      <c r="CB135" s="97">
        <v>8</v>
      </c>
      <c r="CC135" s="97">
        <v>9</v>
      </c>
      <c r="CD135" s="97">
        <v>10</v>
      </c>
      <c r="CE135" s="97">
        <v>11</v>
      </c>
      <c r="CF135" s="97">
        <v>12</v>
      </c>
      <c r="CG135" s="97">
        <v>13</v>
      </c>
      <c r="CH135" s="97">
        <v>14</v>
      </c>
      <c r="CI135" s="97">
        <v>15</v>
      </c>
      <c r="CJ135" s="97">
        <v>16</v>
      </c>
      <c r="CK135" s="97">
        <v>17</v>
      </c>
      <c r="CL135" s="97">
        <v>18</v>
      </c>
      <c r="CM135" s="97">
        <v>19</v>
      </c>
      <c r="CN135" s="97">
        <v>20</v>
      </c>
      <c r="CO135" s="97">
        <v>21</v>
      </c>
      <c r="CP135" s="97">
        <v>22</v>
      </c>
      <c r="CQ135" s="97">
        <v>23</v>
      </c>
      <c r="CR135" s="97">
        <v>24</v>
      </c>
      <c r="CS135" s="97">
        <v>25</v>
      </c>
      <c r="CT135" s="97">
        <v>26</v>
      </c>
      <c r="CU135" s="97">
        <v>27</v>
      </c>
      <c r="CV135" s="97">
        <v>28</v>
      </c>
      <c r="CW135" s="97">
        <v>29</v>
      </c>
      <c r="CX135" s="97">
        <v>30</v>
      </c>
      <c r="CY135" s="97">
        <v>31</v>
      </c>
      <c r="CZ135" s="97">
        <v>32</v>
      </c>
      <c r="DA135" s="97">
        <v>33</v>
      </c>
      <c r="DB135" s="97">
        <v>34</v>
      </c>
      <c r="DC135" s="98">
        <v>35</v>
      </c>
      <c r="DD135" s="98">
        <v>36</v>
      </c>
      <c r="DE135" s="98">
        <v>37</v>
      </c>
      <c r="DF135" s="98">
        <v>38</v>
      </c>
      <c r="DG135" s="98">
        <v>39</v>
      </c>
      <c r="DH135" s="98">
        <v>40</v>
      </c>
      <c r="DI135" s="88"/>
    </row>
    <row r="136" spans="60:113" ht="20.25" customHeight="1" thickBot="1" x14ac:dyDescent="0.3">
      <c r="BQ136" s="107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08"/>
      <c r="CW136" s="108"/>
      <c r="CX136" s="108"/>
      <c r="CY136" s="108"/>
      <c r="CZ136" s="108"/>
      <c r="DA136" s="108"/>
      <c r="DB136" s="108"/>
      <c r="DC136" s="108"/>
      <c r="DD136" s="108"/>
      <c r="DE136" s="108"/>
      <c r="DF136" s="108"/>
      <c r="DG136" s="108"/>
      <c r="DH136" s="108"/>
      <c r="DI136" s="109"/>
    </row>
    <row r="137" spans="60:113" ht="20.25" customHeight="1" thickTop="1" x14ac:dyDescent="0.25">
      <c r="BQ137" s="82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4"/>
    </row>
    <row r="138" spans="60:113" ht="20.25" customHeight="1" x14ac:dyDescent="0.25">
      <c r="BH138" s="6" t="str">
        <f>AV4</f>
        <v>2. KOLO</v>
      </c>
      <c r="BI138" s="6">
        <f>AW4</f>
        <v>0.36250000000000004</v>
      </c>
      <c r="BJ138" s="6">
        <f>AX4</f>
        <v>7</v>
      </c>
      <c r="BK138" s="6" t="str">
        <f t="shared" ref="BK138:BO139" si="17">AY4</f>
        <v>HŘIŠTĚ</v>
      </c>
      <c r="BL138" s="6" t="str">
        <f t="shared" si="17"/>
        <v>skupina</v>
      </c>
      <c r="BM138" s="6">
        <f t="shared" si="17"/>
        <v>7</v>
      </c>
      <c r="BN138" s="6" t="str">
        <f t="shared" si="17"/>
        <v>:</v>
      </c>
      <c r="BO138" s="6">
        <f t="shared" si="17"/>
        <v>9</v>
      </c>
      <c r="BQ138" s="85"/>
      <c r="BR138" s="548" t="str">
        <f>BH138</f>
        <v>2. KOLO</v>
      </c>
      <c r="BS138" s="548"/>
      <c r="BT138" s="548"/>
      <c r="BU138" s="548"/>
      <c r="BV138" s="86"/>
      <c r="BW138" s="86"/>
      <c r="BX138" s="86"/>
      <c r="BY138" s="86"/>
      <c r="BZ138" s="86"/>
      <c r="CA138" s="86"/>
      <c r="CB138" s="86"/>
      <c r="CC138" s="86"/>
      <c r="CD138" s="86"/>
      <c r="CE138" s="86"/>
      <c r="CF138" s="549">
        <f>BJ138</f>
        <v>7</v>
      </c>
      <c r="CG138" s="549"/>
      <c r="CH138" s="550" t="s">
        <v>11</v>
      </c>
      <c r="CI138" s="550"/>
      <c r="CJ138" s="550"/>
      <c r="CK138" s="550"/>
      <c r="CL138" s="551" t="s">
        <v>12</v>
      </c>
      <c r="CM138" s="552">
        <f>BI138</f>
        <v>0.36250000000000004</v>
      </c>
      <c r="CN138" s="552"/>
      <c r="CO138" s="553" t="s">
        <v>9</v>
      </c>
      <c r="CP138" s="553"/>
      <c r="CQ138" s="541" t="str">
        <f>BL139</f>
        <v>B</v>
      </c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87"/>
      <c r="DD138" s="542" t="s">
        <v>13</v>
      </c>
      <c r="DE138" s="542"/>
      <c r="DF138" s="542"/>
      <c r="DG138" s="543">
        <f>BK139</f>
        <v>4</v>
      </c>
      <c r="DH138" s="543"/>
      <c r="DI138" s="88"/>
    </row>
    <row r="139" spans="60:113" ht="20.25" customHeight="1" x14ac:dyDescent="0.25">
      <c r="BK139" s="6">
        <f t="shared" si="17"/>
        <v>4</v>
      </c>
      <c r="BL139" s="6" t="str">
        <f t="shared" si="17"/>
        <v>B</v>
      </c>
      <c r="BM139" s="6" t="str">
        <f t="shared" si="17"/>
        <v>Lipanská "A"</v>
      </c>
      <c r="BN139" s="6">
        <f t="shared" si="17"/>
        <v>0</v>
      </c>
      <c r="BO139" s="6" t="str">
        <f t="shared" si="17"/>
        <v>Velim "B"</v>
      </c>
      <c r="BQ139" s="85"/>
      <c r="BR139" s="548"/>
      <c r="BS139" s="548"/>
      <c r="BT139" s="548"/>
      <c r="BU139" s="548"/>
      <c r="BV139" s="86"/>
      <c r="BW139" s="86"/>
      <c r="BX139" s="86"/>
      <c r="BY139" s="86"/>
      <c r="BZ139" s="86"/>
      <c r="CA139" s="86"/>
      <c r="CB139" s="86"/>
      <c r="CC139" s="86"/>
      <c r="CD139" s="86"/>
      <c r="CE139" s="86"/>
      <c r="CF139" s="549"/>
      <c r="CG139" s="549"/>
      <c r="CH139" s="550"/>
      <c r="CI139" s="550"/>
      <c r="CJ139" s="550"/>
      <c r="CK139" s="550"/>
      <c r="CL139" s="551"/>
      <c r="CM139" s="552"/>
      <c r="CN139" s="552"/>
      <c r="CO139" s="553"/>
      <c r="CP139" s="553"/>
      <c r="CQ139" s="541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87"/>
      <c r="DD139" s="542"/>
      <c r="DE139" s="542"/>
      <c r="DF139" s="542"/>
      <c r="DG139" s="543"/>
      <c r="DH139" s="543"/>
      <c r="DI139" s="88"/>
    </row>
    <row r="140" spans="60:113" ht="20.25" customHeight="1" x14ac:dyDescent="0.25">
      <c r="BQ140" s="85"/>
      <c r="BR140" s="89"/>
      <c r="BS140" s="89"/>
      <c r="BT140" s="89"/>
      <c r="BU140" s="89"/>
      <c r="BV140" s="587" t="s">
        <v>16</v>
      </c>
      <c r="BW140" s="587"/>
      <c r="BX140" s="90">
        <f>BM138</f>
        <v>7</v>
      </c>
      <c r="BY140" s="91" t="s">
        <v>17</v>
      </c>
      <c r="BZ140" s="585" t="str">
        <f>LOOKUP(BX140,$B$2:$B$20,$C$2:$C$20)</f>
        <v>Lipanská "A"</v>
      </c>
      <c r="CA140" s="585"/>
      <c r="CB140" s="585"/>
      <c r="CC140" s="585"/>
      <c r="CD140" s="585"/>
      <c r="CE140" s="585"/>
      <c r="CF140" s="585"/>
      <c r="CG140" s="585"/>
      <c r="CH140" s="585"/>
      <c r="CI140" s="585"/>
      <c r="CJ140" s="586"/>
      <c r="CK140" s="586"/>
      <c r="CL140" s="92"/>
      <c r="CM140" s="92"/>
      <c r="CN140" s="92"/>
      <c r="CO140" s="92"/>
      <c r="CP140" s="92"/>
      <c r="CQ140" s="89"/>
      <c r="CR140" s="587" t="s">
        <v>16</v>
      </c>
      <c r="CS140" s="587"/>
      <c r="CT140" s="90">
        <f>BO138</f>
        <v>9</v>
      </c>
      <c r="CU140" s="91" t="s">
        <v>17</v>
      </c>
      <c r="CV140" s="585" t="str">
        <f>LOOKUP(CT140,$B$2:$B$20,$C$2:$C$20)</f>
        <v>Velim "B"</v>
      </c>
      <c r="CW140" s="585"/>
      <c r="CX140" s="585"/>
      <c r="CY140" s="585"/>
      <c r="CZ140" s="585"/>
      <c r="DA140" s="585"/>
      <c r="DB140" s="585"/>
      <c r="DC140" s="585"/>
      <c r="DD140" s="585"/>
      <c r="DE140" s="585"/>
      <c r="DF140" s="585"/>
      <c r="DG140" s="585"/>
      <c r="DH140" s="585"/>
      <c r="DI140" s="88"/>
    </row>
    <row r="141" spans="60:113" ht="20.25" customHeight="1" x14ac:dyDescent="0.25">
      <c r="BQ141" s="85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93"/>
      <c r="DD141" s="93"/>
      <c r="DE141" s="93"/>
      <c r="DF141" s="93"/>
      <c r="DG141" s="93"/>
      <c r="DH141" s="93"/>
      <c r="DI141" s="88"/>
    </row>
    <row r="142" spans="60:113" ht="20.25" customHeight="1" x14ac:dyDescent="0.25">
      <c r="BQ142" s="85"/>
      <c r="BR142" s="94" t="s">
        <v>21</v>
      </c>
      <c r="BS142" s="95">
        <f>BX140</f>
        <v>7</v>
      </c>
      <c r="BT142" s="96" t="s">
        <v>10</v>
      </c>
      <c r="BU142" s="97">
        <v>1</v>
      </c>
      <c r="BV142" s="97">
        <v>2</v>
      </c>
      <c r="BW142" s="97">
        <v>3</v>
      </c>
      <c r="BX142" s="97">
        <v>4</v>
      </c>
      <c r="BY142" s="97">
        <v>5</v>
      </c>
      <c r="BZ142" s="97">
        <v>6</v>
      </c>
      <c r="CA142" s="97">
        <v>7</v>
      </c>
      <c r="CB142" s="97">
        <v>8</v>
      </c>
      <c r="CC142" s="97">
        <v>9</v>
      </c>
      <c r="CD142" s="97">
        <v>10</v>
      </c>
      <c r="CE142" s="97">
        <v>11</v>
      </c>
      <c r="CF142" s="97">
        <v>12</v>
      </c>
      <c r="CG142" s="97">
        <v>13</v>
      </c>
      <c r="CH142" s="97">
        <v>14</v>
      </c>
      <c r="CI142" s="97">
        <v>15</v>
      </c>
      <c r="CJ142" s="97">
        <v>16</v>
      </c>
      <c r="CK142" s="97">
        <v>17</v>
      </c>
      <c r="CL142" s="97">
        <v>18</v>
      </c>
      <c r="CM142" s="97">
        <v>19</v>
      </c>
      <c r="CN142" s="97">
        <v>20</v>
      </c>
      <c r="CO142" s="97">
        <v>21</v>
      </c>
      <c r="CP142" s="97">
        <v>22</v>
      </c>
      <c r="CQ142" s="97">
        <v>23</v>
      </c>
      <c r="CR142" s="97">
        <v>24</v>
      </c>
      <c r="CS142" s="97">
        <v>25</v>
      </c>
      <c r="CT142" s="97">
        <v>26</v>
      </c>
      <c r="CU142" s="97">
        <v>27</v>
      </c>
      <c r="CV142" s="97">
        <v>28</v>
      </c>
      <c r="CW142" s="97">
        <v>29</v>
      </c>
      <c r="CX142" s="97">
        <v>30</v>
      </c>
      <c r="CY142" s="97">
        <v>31</v>
      </c>
      <c r="CZ142" s="97">
        <v>32</v>
      </c>
      <c r="DA142" s="97">
        <v>33</v>
      </c>
      <c r="DB142" s="97">
        <v>34</v>
      </c>
      <c r="DC142" s="98">
        <v>35</v>
      </c>
      <c r="DD142" s="98">
        <v>36</v>
      </c>
      <c r="DE142" s="98">
        <v>37</v>
      </c>
      <c r="DF142" s="98">
        <v>38</v>
      </c>
      <c r="DG142" s="98">
        <v>39</v>
      </c>
      <c r="DH142" s="98">
        <v>40</v>
      </c>
      <c r="DI142" s="88"/>
    </row>
    <row r="143" spans="60:113" ht="20.25" customHeight="1" x14ac:dyDescent="0.25">
      <c r="BQ143" s="85"/>
      <c r="BR143" s="99"/>
      <c r="BS143" s="100"/>
      <c r="BT143" s="101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3"/>
      <c r="DD143" s="103"/>
      <c r="DE143" s="103"/>
      <c r="DF143" s="103"/>
      <c r="DG143" s="103"/>
      <c r="DH143" s="103"/>
      <c r="DI143" s="88"/>
    </row>
    <row r="144" spans="60:113" ht="20.25" customHeight="1" x14ac:dyDescent="0.25">
      <c r="BQ144" s="85"/>
      <c r="BR144" s="104" t="s">
        <v>21</v>
      </c>
      <c r="BS144" s="105">
        <f>CT140</f>
        <v>9</v>
      </c>
      <c r="BT144" s="106" t="s">
        <v>10</v>
      </c>
      <c r="BU144" s="97">
        <v>1</v>
      </c>
      <c r="BV144" s="97">
        <v>2</v>
      </c>
      <c r="BW144" s="97">
        <v>3</v>
      </c>
      <c r="BX144" s="97">
        <v>4</v>
      </c>
      <c r="BY144" s="97">
        <v>5</v>
      </c>
      <c r="BZ144" s="97">
        <v>6</v>
      </c>
      <c r="CA144" s="97">
        <v>7</v>
      </c>
      <c r="CB144" s="97">
        <v>8</v>
      </c>
      <c r="CC144" s="97">
        <v>9</v>
      </c>
      <c r="CD144" s="97">
        <v>10</v>
      </c>
      <c r="CE144" s="97">
        <v>11</v>
      </c>
      <c r="CF144" s="97">
        <v>12</v>
      </c>
      <c r="CG144" s="97">
        <v>13</v>
      </c>
      <c r="CH144" s="97">
        <v>14</v>
      </c>
      <c r="CI144" s="97">
        <v>15</v>
      </c>
      <c r="CJ144" s="97">
        <v>16</v>
      </c>
      <c r="CK144" s="97">
        <v>17</v>
      </c>
      <c r="CL144" s="97">
        <v>18</v>
      </c>
      <c r="CM144" s="97">
        <v>19</v>
      </c>
      <c r="CN144" s="97">
        <v>20</v>
      </c>
      <c r="CO144" s="97">
        <v>21</v>
      </c>
      <c r="CP144" s="97">
        <v>22</v>
      </c>
      <c r="CQ144" s="97">
        <v>23</v>
      </c>
      <c r="CR144" s="97">
        <v>24</v>
      </c>
      <c r="CS144" s="97">
        <v>25</v>
      </c>
      <c r="CT144" s="97">
        <v>26</v>
      </c>
      <c r="CU144" s="97">
        <v>27</v>
      </c>
      <c r="CV144" s="97">
        <v>28</v>
      </c>
      <c r="CW144" s="97">
        <v>29</v>
      </c>
      <c r="CX144" s="97">
        <v>30</v>
      </c>
      <c r="CY144" s="97">
        <v>31</v>
      </c>
      <c r="CZ144" s="97">
        <v>32</v>
      </c>
      <c r="DA144" s="97">
        <v>33</v>
      </c>
      <c r="DB144" s="97">
        <v>34</v>
      </c>
      <c r="DC144" s="98">
        <v>35</v>
      </c>
      <c r="DD144" s="98">
        <v>36</v>
      </c>
      <c r="DE144" s="98">
        <v>37</v>
      </c>
      <c r="DF144" s="98">
        <v>38</v>
      </c>
      <c r="DG144" s="98">
        <v>39</v>
      </c>
      <c r="DH144" s="98">
        <v>40</v>
      </c>
      <c r="DI144" s="88"/>
    </row>
    <row r="145" spans="60:113" ht="20.25" customHeight="1" thickBot="1" x14ac:dyDescent="0.3">
      <c r="BQ145" s="107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08"/>
      <c r="CW145" s="108"/>
      <c r="CX145" s="108"/>
      <c r="CY145" s="108"/>
      <c r="CZ145" s="108"/>
      <c r="DA145" s="108"/>
      <c r="DB145" s="108"/>
      <c r="DC145" s="108"/>
      <c r="DD145" s="108"/>
      <c r="DE145" s="108"/>
      <c r="DF145" s="108"/>
      <c r="DG145" s="108"/>
      <c r="DH145" s="108"/>
      <c r="DI145" s="109"/>
    </row>
    <row r="146" spans="60:113" ht="20.25" customHeight="1" thickTop="1" x14ac:dyDescent="0.25">
      <c r="BQ146" s="82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4"/>
    </row>
    <row r="147" spans="60:113" ht="20.25" customHeight="1" x14ac:dyDescent="0.25">
      <c r="BH147" s="6" t="str">
        <f>AV6</f>
        <v>3. KOLO</v>
      </c>
      <c r="BI147" s="6">
        <f>AW6</f>
        <v>0.3708333333333334</v>
      </c>
      <c r="BJ147" s="6">
        <f>AX6</f>
        <v>12</v>
      </c>
      <c r="BK147" s="6" t="str">
        <f t="shared" ref="BK147:BO148" si="18">AY6</f>
        <v>HŘIŠTĚ</v>
      </c>
      <c r="BL147" s="6" t="str">
        <f t="shared" si="18"/>
        <v>skupina</v>
      </c>
      <c r="BM147" s="6">
        <f t="shared" si="18"/>
        <v>17</v>
      </c>
      <c r="BN147" s="6" t="str">
        <f t="shared" si="18"/>
        <v>:</v>
      </c>
      <c r="BO147" s="6">
        <f t="shared" si="18"/>
        <v>18</v>
      </c>
      <c r="BQ147" s="85"/>
      <c r="BR147" s="548" t="str">
        <f>BH147</f>
        <v>3. KOLO</v>
      </c>
      <c r="BS147" s="548"/>
      <c r="BT147" s="548"/>
      <c r="BU147" s="548"/>
      <c r="BV147" s="86"/>
      <c r="BW147" s="86"/>
      <c r="BX147" s="86"/>
      <c r="BY147" s="86"/>
      <c r="BZ147" s="86"/>
      <c r="CA147" s="86"/>
      <c r="CB147" s="86"/>
      <c r="CC147" s="86"/>
      <c r="CD147" s="86"/>
      <c r="CE147" s="86"/>
      <c r="CF147" s="549">
        <f>BJ147</f>
        <v>12</v>
      </c>
      <c r="CG147" s="549"/>
      <c r="CH147" s="550" t="s">
        <v>11</v>
      </c>
      <c r="CI147" s="550"/>
      <c r="CJ147" s="550"/>
      <c r="CK147" s="550"/>
      <c r="CL147" s="551" t="s">
        <v>12</v>
      </c>
      <c r="CM147" s="552">
        <f>BI147</f>
        <v>0.3708333333333334</v>
      </c>
      <c r="CN147" s="552"/>
      <c r="CO147" s="553" t="s">
        <v>9</v>
      </c>
      <c r="CP147" s="553"/>
      <c r="CQ147" s="541" t="str">
        <f>BL148</f>
        <v>D</v>
      </c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6"/>
      <c r="DC147" s="87"/>
      <c r="DD147" s="542" t="s">
        <v>13</v>
      </c>
      <c r="DE147" s="542"/>
      <c r="DF147" s="542"/>
      <c r="DG147" s="543">
        <f>BK148</f>
        <v>4</v>
      </c>
      <c r="DH147" s="543"/>
      <c r="DI147" s="88"/>
    </row>
    <row r="148" spans="60:113" ht="20.25" customHeight="1" x14ac:dyDescent="0.25">
      <c r="BK148" s="6">
        <f t="shared" si="18"/>
        <v>4</v>
      </c>
      <c r="BL148" s="6" t="str">
        <f t="shared" si="18"/>
        <v>D</v>
      </c>
      <c r="BM148" s="6" t="str">
        <f t="shared" si="18"/>
        <v>Velim "A"</v>
      </c>
      <c r="BN148" s="6">
        <f t="shared" si="18"/>
        <v>0</v>
      </c>
      <c r="BO148" s="6" t="str">
        <f t="shared" si="18"/>
        <v>Kmochova "B"</v>
      </c>
      <c r="BQ148" s="85"/>
      <c r="BR148" s="548"/>
      <c r="BS148" s="548"/>
      <c r="BT148" s="548"/>
      <c r="BU148" s="548"/>
      <c r="BV148" s="86"/>
      <c r="BW148" s="86"/>
      <c r="BX148" s="86"/>
      <c r="BY148" s="86"/>
      <c r="BZ148" s="86"/>
      <c r="CA148" s="86"/>
      <c r="CB148" s="86"/>
      <c r="CC148" s="86"/>
      <c r="CD148" s="86"/>
      <c r="CE148" s="86"/>
      <c r="CF148" s="549"/>
      <c r="CG148" s="549"/>
      <c r="CH148" s="550"/>
      <c r="CI148" s="550"/>
      <c r="CJ148" s="550"/>
      <c r="CK148" s="550"/>
      <c r="CL148" s="551"/>
      <c r="CM148" s="552"/>
      <c r="CN148" s="552"/>
      <c r="CO148" s="553"/>
      <c r="CP148" s="553"/>
      <c r="CQ148" s="541"/>
      <c r="CR148" s="86"/>
      <c r="CS148" s="86"/>
      <c r="CT148" s="86"/>
      <c r="CU148" s="86"/>
      <c r="CV148" s="86"/>
      <c r="CW148" s="86"/>
      <c r="CX148" s="86"/>
      <c r="CY148" s="86"/>
      <c r="CZ148" s="86"/>
      <c r="DA148" s="86"/>
      <c r="DB148" s="86"/>
      <c r="DC148" s="87"/>
      <c r="DD148" s="542"/>
      <c r="DE148" s="542"/>
      <c r="DF148" s="542"/>
      <c r="DG148" s="543"/>
      <c r="DH148" s="543"/>
      <c r="DI148" s="88"/>
    </row>
    <row r="149" spans="60:113" ht="20.25" customHeight="1" x14ac:dyDescent="0.25">
      <c r="BQ149" s="85"/>
      <c r="BR149" s="89"/>
      <c r="BS149" s="89"/>
      <c r="BT149" s="89"/>
      <c r="BU149" s="89"/>
      <c r="BV149" s="587" t="s">
        <v>16</v>
      </c>
      <c r="BW149" s="587"/>
      <c r="BX149" s="90">
        <f>BM147</f>
        <v>17</v>
      </c>
      <c r="BY149" s="91" t="s">
        <v>17</v>
      </c>
      <c r="BZ149" s="585" t="str">
        <f>LOOKUP(BX149,$B$2:$B$20,$C$2:$C$20)</f>
        <v>Velim "A"</v>
      </c>
      <c r="CA149" s="585"/>
      <c r="CB149" s="585"/>
      <c r="CC149" s="585"/>
      <c r="CD149" s="585"/>
      <c r="CE149" s="585"/>
      <c r="CF149" s="585"/>
      <c r="CG149" s="585"/>
      <c r="CH149" s="585"/>
      <c r="CI149" s="585"/>
      <c r="CJ149" s="586"/>
      <c r="CK149" s="586"/>
      <c r="CL149" s="92"/>
      <c r="CM149" s="92"/>
      <c r="CN149" s="92"/>
      <c r="CO149" s="92"/>
      <c r="CP149" s="92"/>
      <c r="CQ149" s="89"/>
      <c r="CR149" s="587" t="s">
        <v>16</v>
      </c>
      <c r="CS149" s="587"/>
      <c r="CT149" s="90">
        <f>BO147</f>
        <v>18</v>
      </c>
      <c r="CU149" s="91" t="s">
        <v>17</v>
      </c>
      <c r="CV149" s="585" t="str">
        <f>LOOKUP(CT149,$B$2:$B$20,$C$2:$C$20)</f>
        <v>Kmochova "B"</v>
      </c>
      <c r="CW149" s="585"/>
      <c r="CX149" s="585"/>
      <c r="CY149" s="585"/>
      <c r="CZ149" s="585"/>
      <c r="DA149" s="585"/>
      <c r="DB149" s="585"/>
      <c r="DC149" s="585"/>
      <c r="DD149" s="585"/>
      <c r="DE149" s="585"/>
      <c r="DF149" s="585"/>
      <c r="DG149" s="585"/>
      <c r="DH149" s="585"/>
      <c r="DI149" s="88"/>
    </row>
    <row r="150" spans="60:113" ht="20.25" customHeight="1" x14ac:dyDescent="0.25">
      <c r="BQ150" s="85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93"/>
      <c r="DD150" s="93"/>
      <c r="DE150" s="93"/>
      <c r="DF150" s="93"/>
      <c r="DG150" s="93"/>
      <c r="DH150" s="93"/>
      <c r="DI150" s="88"/>
    </row>
    <row r="151" spans="60:113" ht="20.25" customHeight="1" x14ac:dyDescent="0.25">
      <c r="BQ151" s="85"/>
      <c r="BR151" s="94" t="s">
        <v>21</v>
      </c>
      <c r="BS151" s="95">
        <f>BX149</f>
        <v>17</v>
      </c>
      <c r="BT151" s="96" t="s">
        <v>10</v>
      </c>
      <c r="BU151" s="97">
        <v>1</v>
      </c>
      <c r="BV151" s="97">
        <v>2</v>
      </c>
      <c r="BW151" s="97">
        <v>3</v>
      </c>
      <c r="BX151" s="97">
        <v>4</v>
      </c>
      <c r="BY151" s="97">
        <v>5</v>
      </c>
      <c r="BZ151" s="97">
        <v>6</v>
      </c>
      <c r="CA151" s="97">
        <v>7</v>
      </c>
      <c r="CB151" s="97">
        <v>8</v>
      </c>
      <c r="CC151" s="97">
        <v>9</v>
      </c>
      <c r="CD151" s="97">
        <v>10</v>
      </c>
      <c r="CE151" s="97">
        <v>11</v>
      </c>
      <c r="CF151" s="97">
        <v>12</v>
      </c>
      <c r="CG151" s="97">
        <v>13</v>
      </c>
      <c r="CH151" s="97">
        <v>14</v>
      </c>
      <c r="CI151" s="97">
        <v>15</v>
      </c>
      <c r="CJ151" s="97">
        <v>16</v>
      </c>
      <c r="CK151" s="97">
        <v>17</v>
      </c>
      <c r="CL151" s="97">
        <v>18</v>
      </c>
      <c r="CM151" s="97">
        <v>19</v>
      </c>
      <c r="CN151" s="97">
        <v>20</v>
      </c>
      <c r="CO151" s="97">
        <v>21</v>
      </c>
      <c r="CP151" s="97">
        <v>22</v>
      </c>
      <c r="CQ151" s="97">
        <v>23</v>
      </c>
      <c r="CR151" s="97">
        <v>24</v>
      </c>
      <c r="CS151" s="97">
        <v>25</v>
      </c>
      <c r="CT151" s="97">
        <v>26</v>
      </c>
      <c r="CU151" s="97">
        <v>27</v>
      </c>
      <c r="CV151" s="97">
        <v>28</v>
      </c>
      <c r="CW151" s="97">
        <v>29</v>
      </c>
      <c r="CX151" s="97">
        <v>30</v>
      </c>
      <c r="CY151" s="97">
        <v>31</v>
      </c>
      <c r="CZ151" s="97">
        <v>32</v>
      </c>
      <c r="DA151" s="97">
        <v>33</v>
      </c>
      <c r="DB151" s="97">
        <v>34</v>
      </c>
      <c r="DC151" s="98">
        <v>35</v>
      </c>
      <c r="DD151" s="98">
        <v>36</v>
      </c>
      <c r="DE151" s="98">
        <v>37</v>
      </c>
      <c r="DF151" s="98">
        <v>38</v>
      </c>
      <c r="DG151" s="98">
        <v>39</v>
      </c>
      <c r="DH151" s="98">
        <v>40</v>
      </c>
      <c r="DI151" s="88"/>
    </row>
    <row r="152" spans="60:113" ht="20.25" customHeight="1" x14ac:dyDescent="0.25">
      <c r="BQ152" s="85"/>
      <c r="BR152" s="99"/>
      <c r="BS152" s="100"/>
      <c r="BT152" s="101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  <c r="DA152" s="102"/>
      <c r="DB152" s="102"/>
      <c r="DC152" s="103"/>
      <c r="DD152" s="103"/>
      <c r="DE152" s="103"/>
      <c r="DF152" s="103"/>
      <c r="DG152" s="103"/>
      <c r="DH152" s="103"/>
      <c r="DI152" s="88"/>
    </row>
    <row r="153" spans="60:113" ht="20.25" customHeight="1" x14ac:dyDescent="0.25">
      <c r="BQ153" s="85"/>
      <c r="BR153" s="104" t="s">
        <v>21</v>
      </c>
      <c r="BS153" s="105">
        <f>CT149</f>
        <v>18</v>
      </c>
      <c r="BT153" s="106" t="s">
        <v>10</v>
      </c>
      <c r="BU153" s="97">
        <v>1</v>
      </c>
      <c r="BV153" s="97">
        <v>2</v>
      </c>
      <c r="BW153" s="97">
        <v>3</v>
      </c>
      <c r="BX153" s="97">
        <v>4</v>
      </c>
      <c r="BY153" s="97">
        <v>5</v>
      </c>
      <c r="BZ153" s="97">
        <v>6</v>
      </c>
      <c r="CA153" s="97">
        <v>7</v>
      </c>
      <c r="CB153" s="97">
        <v>8</v>
      </c>
      <c r="CC153" s="97">
        <v>9</v>
      </c>
      <c r="CD153" s="97">
        <v>10</v>
      </c>
      <c r="CE153" s="97">
        <v>11</v>
      </c>
      <c r="CF153" s="97">
        <v>12</v>
      </c>
      <c r="CG153" s="97">
        <v>13</v>
      </c>
      <c r="CH153" s="97">
        <v>14</v>
      </c>
      <c r="CI153" s="97">
        <v>15</v>
      </c>
      <c r="CJ153" s="97">
        <v>16</v>
      </c>
      <c r="CK153" s="97">
        <v>17</v>
      </c>
      <c r="CL153" s="97">
        <v>18</v>
      </c>
      <c r="CM153" s="97">
        <v>19</v>
      </c>
      <c r="CN153" s="97">
        <v>20</v>
      </c>
      <c r="CO153" s="97">
        <v>21</v>
      </c>
      <c r="CP153" s="97">
        <v>22</v>
      </c>
      <c r="CQ153" s="97">
        <v>23</v>
      </c>
      <c r="CR153" s="97">
        <v>24</v>
      </c>
      <c r="CS153" s="97">
        <v>25</v>
      </c>
      <c r="CT153" s="97">
        <v>26</v>
      </c>
      <c r="CU153" s="97">
        <v>27</v>
      </c>
      <c r="CV153" s="97">
        <v>28</v>
      </c>
      <c r="CW153" s="97">
        <v>29</v>
      </c>
      <c r="CX153" s="97">
        <v>30</v>
      </c>
      <c r="CY153" s="97">
        <v>31</v>
      </c>
      <c r="CZ153" s="97">
        <v>32</v>
      </c>
      <c r="DA153" s="97">
        <v>33</v>
      </c>
      <c r="DB153" s="97">
        <v>34</v>
      </c>
      <c r="DC153" s="98">
        <v>35</v>
      </c>
      <c r="DD153" s="98">
        <v>36</v>
      </c>
      <c r="DE153" s="98">
        <v>37</v>
      </c>
      <c r="DF153" s="98">
        <v>38</v>
      </c>
      <c r="DG153" s="98">
        <v>39</v>
      </c>
      <c r="DH153" s="98">
        <v>40</v>
      </c>
      <c r="DI153" s="88"/>
    </row>
    <row r="154" spans="60:113" ht="20.25" customHeight="1" thickBot="1" x14ac:dyDescent="0.3">
      <c r="BQ154" s="107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08"/>
      <c r="CW154" s="108"/>
      <c r="CX154" s="108"/>
      <c r="CY154" s="108"/>
      <c r="CZ154" s="108"/>
      <c r="DA154" s="108"/>
      <c r="DB154" s="108"/>
      <c r="DC154" s="108"/>
      <c r="DD154" s="108"/>
      <c r="DE154" s="108"/>
      <c r="DF154" s="108"/>
      <c r="DG154" s="108"/>
      <c r="DH154" s="108"/>
      <c r="DI154" s="109"/>
    </row>
    <row r="155" spans="60:113" ht="20.25" customHeight="1" thickTop="1" x14ac:dyDescent="0.25">
      <c r="BQ155" s="82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4"/>
    </row>
    <row r="156" spans="60:113" ht="20.25" customHeight="1" x14ac:dyDescent="0.25">
      <c r="BH156" s="6" t="str">
        <f>AV8</f>
        <v>4. KOLO</v>
      </c>
      <c r="BI156" s="6">
        <f>AW8</f>
        <v>0.37916666666666676</v>
      </c>
      <c r="BJ156" s="6">
        <f>AX8</f>
        <v>17</v>
      </c>
      <c r="BK156" s="6" t="str">
        <f t="shared" ref="BK156:BO157" si="19">AY8</f>
        <v>HŘIŠTĚ</v>
      </c>
      <c r="BL156" s="6" t="str">
        <f t="shared" si="19"/>
        <v>skupina</v>
      </c>
      <c r="BM156" s="6">
        <f t="shared" si="19"/>
        <v>4</v>
      </c>
      <c r="BN156" s="6" t="str">
        <f t="shared" si="19"/>
        <v>:</v>
      </c>
      <c r="BO156" s="6">
        <f t="shared" si="19"/>
        <v>5</v>
      </c>
      <c r="BQ156" s="85"/>
      <c r="BR156" s="548" t="str">
        <f>BH156</f>
        <v>4. KOLO</v>
      </c>
      <c r="BS156" s="548"/>
      <c r="BT156" s="548"/>
      <c r="BU156" s="548"/>
      <c r="BV156" s="86"/>
      <c r="BW156" s="86"/>
      <c r="BX156" s="86"/>
      <c r="BY156" s="86"/>
      <c r="BZ156" s="86"/>
      <c r="CA156" s="86"/>
      <c r="CB156" s="86"/>
      <c r="CC156" s="86"/>
      <c r="CD156" s="86"/>
      <c r="CE156" s="86"/>
      <c r="CF156" s="549">
        <f>BJ156</f>
        <v>17</v>
      </c>
      <c r="CG156" s="549"/>
      <c r="CH156" s="550" t="s">
        <v>11</v>
      </c>
      <c r="CI156" s="550"/>
      <c r="CJ156" s="550"/>
      <c r="CK156" s="550"/>
      <c r="CL156" s="551" t="s">
        <v>12</v>
      </c>
      <c r="CM156" s="552">
        <f>BI156</f>
        <v>0.37916666666666676</v>
      </c>
      <c r="CN156" s="552"/>
      <c r="CO156" s="553" t="s">
        <v>9</v>
      </c>
      <c r="CP156" s="553"/>
      <c r="CQ156" s="541" t="str">
        <f>BL157</f>
        <v>A</v>
      </c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87"/>
      <c r="DD156" s="542" t="s">
        <v>13</v>
      </c>
      <c r="DE156" s="542"/>
      <c r="DF156" s="542"/>
      <c r="DG156" s="543">
        <f>BK157</f>
        <v>4</v>
      </c>
      <c r="DH156" s="543"/>
      <c r="DI156" s="88"/>
    </row>
    <row r="157" spans="60:113" ht="20.25" customHeight="1" x14ac:dyDescent="0.25">
      <c r="BK157" s="6">
        <f t="shared" si="19"/>
        <v>4</v>
      </c>
      <c r="BL157" s="6" t="str">
        <f t="shared" si="19"/>
        <v>A</v>
      </c>
      <c r="BM157" s="6" t="str">
        <f t="shared" si="19"/>
        <v>Prok.Velikého "B"</v>
      </c>
      <c r="BN157" s="6">
        <f t="shared" si="19"/>
        <v>0</v>
      </c>
      <c r="BO157" s="6" t="str">
        <f t="shared" si="19"/>
        <v>Lipanská "B"</v>
      </c>
      <c r="BQ157" s="85"/>
      <c r="BR157" s="548"/>
      <c r="BS157" s="548"/>
      <c r="BT157" s="548"/>
      <c r="BU157" s="548"/>
      <c r="BV157" s="86"/>
      <c r="BW157" s="86"/>
      <c r="BX157" s="86"/>
      <c r="BY157" s="86"/>
      <c r="BZ157" s="86"/>
      <c r="CA157" s="86"/>
      <c r="CB157" s="86"/>
      <c r="CC157" s="86"/>
      <c r="CD157" s="86"/>
      <c r="CE157" s="86"/>
      <c r="CF157" s="549"/>
      <c r="CG157" s="549"/>
      <c r="CH157" s="550"/>
      <c r="CI157" s="550"/>
      <c r="CJ157" s="550"/>
      <c r="CK157" s="550"/>
      <c r="CL157" s="551"/>
      <c r="CM157" s="552"/>
      <c r="CN157" s="552"/>
      <c r="CO157" s="553"/>
      <c r="CP157" s="553"/>
      <c r="CQ157" s="541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87"/>
      <c r="DD157" s="542"/>
      <c r="DE157" s="542"/>
      <c r="DF157" s="542"/>
      <c r="DG157" s="543"/>
      <c r="DH157" s="543"/>
      <c r="DI157" s="88"/>
    </row>
    <row r="158" spans="60:113" ht="20.25" customHeight="1" x14ac:dyDescent="0.25">
      <c r="BQ158" s="85"/>
      <c r="BR158" s="89"/>
      <c r="BS158" s="89"/>
      <c r="BT158" s="89"/>
      <c r="BU158" s="89"/>
      <c r="BV158" s="587" t="s">
        <v>16</v>
      </c>
      <c r="BW158" s="587"/>
      <c r="BX158" s="90">
        <f>BM156</f>
        <v>4</v>
      </c>
      <c r="BY158" s="91" t="s">
        <v>17</v>
      </c>
      <c r="BZ158" s="585" t="str">
        <f>LOOKUP(BX158,$B$2:$B$20,$C$2:$C$20)</f>
        <v>Prok.Velikého "B"</v>
      </c>
      <c r="CA158" s="585"/>
      <c r="CB158" s="585"/>
      <c r="CC158" s="585"/>
      <c r="CD158" s="585"/>
      <c r="CE158" s="585"/>
      <c r="CF158" s="585"/>
      <c r="CG158" s="585"/>
      <c r="CH158" s="585"/>
      <c r="CI158" s="585"/>
      <c r="CJ158" s="586"/>
      <c r="CK158" s="586"/>
      <c r="CL158" s="92"/>
      <c r="CM158" s="92"/>
      <c r="CN158" s="92"/>
      <c r="CO158" s="92"/>
      <c r="CP158" s="92"/>
      <c r="CQ158" s="89"/>
      <c r="CR158" s="587" t="s">
        <v>16</v>
      </c>
      <c r="CS158" s="587"/>
      <c r="CT158" s="90">
        <f>BO156</f>
        <v>5</v>
      </c>
      <c r="CU158" s="91" t="s">
        <v>17</v>
      </c>
      <c r="CV158" s="585" t="str">
        <f>LOOKUP(CT158,$B$2:$B$20,$C$2:$C$20)</f>
        <v>Lipanská "B"</v>
      </c>
      <c r="CW158" s="585"/>
      <c r="CX158" s="585"/>
      <c r="CY158" s="585"/>
      <c r="CZ158" s="585"/>
      <c r="DA158" s="585"/>
      <c r="DB158" s="585"/>
      <c r="DC158" s="585"/>
      <c r="DD158" s="585"/>
      <c r="DE158" s="585"/>
      <c r="DF158" s="585"/>
      <c r="DG158" s="585"/>
      <c r="DH158" s="585"/>
      <c r="DI158" s="88"/>
    </row>
    <row r="159" spans="60:113" ht="20.25" customHeight="1" x14ac:dyDescent="0.25">
      <c r="BQ159" s="85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93"/>
      <c r="DD159" s="93"/>
      <c r="DE159" s="93"/>
      <c r="DF159" s="93"/>
      <c r="DG159" s="93"/>
      <c r="DH159" s="93"/>
      <c r="DI159" s="88"/>
    </row>
    <row r="160" spans="60:113" ht="20.25" customHeight="1" x14ac:dyDescent="0.25">
      <c r="BQ160" s="85"/>
      <c r="BR160" s="94" t="s">
        <v>21</v>
      </c>
      <c r="BS160" s="95">
        <f>BX158</f>
        <v>4</v>
      </c>
      <c r="BT160" s="96" t="s">
        <v>10</v>
      </c>
      <c r="BU160" s="97">
        <v>1</v>
      </c>
      <c r="BV160" s="97">
        <v>2</v>
      </c>
      <c r="BW160" s="97">
        <v>3</v>
      </c>
      <c r="BX160" s="97">
        <v>4</v>
      </c>
      <c r="BY160" s="97">
        <v>5</v>
      </c>
      <c r="BZ160" s="97">
        <v>6</v>
      </c>
      <c r="CA160" s="97">
        <v>7</v>
      </c>
      <c r="CB160" s="97">
        <v>8</v>
      </c>
      <c r="CC160" s="97">
        <v>9</v>
      </c>
      <c r="CD160" s="97">
        <v>10</v>
      </c>
      <c r="CE160" s="97">
        <v>11</v>
      </c>
      <c r="CF160" s="97">
        <v>12</v>
      </c>
      <c r="CG160" s="97">
        <v>13</v>
      </c>
      <c r="CH160" s="97">
        <v>14</v>
      </c>
      <c r="CI160" s="97">
        <v>15</v>
      </c>
      <c r="CJ160" s="97">
        <v>16</v>
      </c>
      <c r="CK160" s="97">
        <v>17</v>
      </c>
      <c r="CL160" s="97">
        <v>18</v>
      </c>
      <c r="CM160" s="97">
        <v>19</v>
      </c>
      <c r="CN160" s="97">
        <v>20</v>
      </c>
      <c r="CO160" s="97">
        <v>21</v>
      </c>
      <c r="CP160" s="97">
        <v>22</v>
      </c>
      <c r="CQ160" s="97">
        <v>23</v>
      </c>
      <c r="CR160" s="97">
        <v>24</v>
      </c>
      <c r="CS160" s="97">
        <v>25</v>
      </c>
      <c r="CT160" s="97">
        <v>26</v>
      </c>
      <c r="CU160" s="97">
        <v>27</v>
      </c>
      <c r="CV160" s="97">
        <v>28</v>
      </c>
      <c r="CW160" s="97">
        <v>29</v>
      </c>
      <c r="CX160" s="97">
        <v>30</v>
      </c>
      <c r="CY160" s="97">
        <v>31</v>
      </c>
      <c r="CZ160" s="97">
        <v>32</v>
      </c>
      <c r="DA160" s="97">
        <v>33</v>
      </c>
      <c r="DB160" s="97">
        <v>34</v>
      </c>
      <c r="DC160" s="98">
        <v>35</v>
      </c>
      <c r="DD160" s="98">
        <v>36</v>
      </c>
      <c r="DE160" s="98">
        <v>37</v>
      </c>
      <c r="DF160" s="98">
        <v>38</v>
      </c>
      <c r="DG160" s="98">
        <v>39</v>
      </c>
      <c r="DH160" s="98">
        <v>40</v>
      </c>
      <c r="DI160" s="88"/>
    </row>
    <row r="161" spans="60:113" ht="20.25" customHeight="1" x14ac:dyDescent="0.25">
      <c r="BQ161" s="85"/>
      <c r="BR161" s="99"/>
      <c r="BS161" s="100"/>
      <c r="BT161" s="101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3"/>
      <c r="DD161" s="103"/>
      <c r="DE161" s="103"/>
      <c r="DF161" s="103"/>
      <c r="DG161" s="103"/>
      <c r="DH161" s="103"/>
      <c r="DI161" s="88"/>
    </row>
    <row r="162" spans="60:113" ht="20.25" customHeight="1" x14ac:dyDescent="0.25">
      <c r="BQ162" s="85"/>
      <c r="BR162" s="104" t="s">
        <v>21</v>
      </c>
      <c r="BS162" s="105">
        <f>CT158</f>
        <v>5</v>
      </c>
      <c r="BT162" s="106" t="s">
        <v>10</v>
      </c>
      <c r="BU162" s="97">
        <v>1</v>
      </c>
      <c r="BV162" s="97">
        <v>2</v>
      </c>
      <c r="BW162" s="97">
        <v>3</v>
      </c>
      <c r="BX162" s="97">
        <v>4</v>
      </c>
      <c r="BY162" s="97">
        <v>5</v>
      </c>
      <c r="BZ162" s="97">
        <v>6</v>
      </c>
      <c r="CA162" s="97">
        <v>7</v>
      </c>
      <c r="CB162" s="97">
        <v>8</v>
      </c>
      <c r="CC162" s="97">
        <v>9</v>
      </c>
      <c r="CD162" s="97">
        <v>10</v>
      </c>
      <c r="CE162" s="97">
        <v>11</v>
      </c>
      <c r="CF162" s="97">
        <v>12</v>
      </c>
      <c r="CG162" s="97">
        <v>13</v>
      </c>
      <c r="CH162" s="97">
        <v>14</v>
      </c>
      <c r="CI162" s="97">
        <v>15</v>
      </c>
      <c r="CJ162" s="97">
        <v>16</v>
      </c>
      <c r="CK162" s="97">
        <v>17</v>
      </c>
      <c r="CL162" s="97">
        <v>18</v>
      </c>
      <c r="CM162" s="97">
        <v>19</v>
      </c>
      <c r="CN162" s="97">
        <v>20</v>
      </c>
      <c r="CO162" s="97">
        <v>21</v>
      </c>
      <c r="CP162" s="97">
        <v>22</v>
      </c>
      <c r="CQ162" s="97">
        <v>23</v>
      </c>
      <c r="CR162" s="97">
        <v>24</v>
      </c>
      <c r="CS162" s="97">
        <v>25</v>
      </c>
      <c r="CT162" s="97">
        <v>26</v>
      </c>
      <c r="CU162" s="97">
        <v>27</v>
      </c>
      <c r="CV162" s="97">
        <v>28</v>
      </c>
      <c r="CW162" s="97">
        <v>29</v>
      </c>
      <c r="CX162" s="97">
        <v>30</v>
      </c>
      <c r="CY162" s="97">
        <v>31</v>
      </c>
      <c r="CZ162" s="97">
        <v>32</v>
      </c>
      <c r="DA162" s="97">
        <v>33</v>
      </c>
      <c r="DB162" s="97">
        <v>34</v>
      </c>
      <c r="DC162" s="98">
        <v>35</v>
      </c>
      <c r="DD162" s="98">
        <v>36</v>
      </c>
      <c r="DE162" s="98">
        <v>37</v>
      </c>
      <c r="DF162" s="98">
        <v>38</v>
      </c>
      <c r="DG162" s="98">
        <v>39</v>
      </c>
      <c r="DH162" s="98">
        <v>40</v>
      </c>
      <c r="DI162" s="88"/>
    </row>
    <row r="163" spans="60:113" ht="20.25" customHeight="1" thickBot="1" x14ac:dyDescent="0.3">
      <c r="BQ163" s="107"/>
      <c r="BR163" s="108"/>
      <c r="BS163" s="108"/>
      <c r="BT163" s="108"/>
      <c r="BU163" s="108"/>
      <c r="BV163" s="108"/>
      <c r="BW163" s="108"/>
      <c r="BX163" s="108"/>
      <c r="BY163" s="108"/>
      <c r="BZ163" s="108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08"/>
      <c r="CK163" s="108"/>
      <c r="CL163" s="108"/>
      <c r="CM163" s="108"/>
      <c r="CN163" s="108"/>
      <c r="CO163" s="108"/>
      <c r="CP163" s="108"/>
      <c r="CQ163" s="108"/>
      <c r="CR163" s="108"/>
      <c r="CS163" s="108"/>
      <c r="CT163" s="108"/>
      <c r="CU163" s="108"/>
      <c r="CV163" s="108"/>
      <c r="CW163" s="108"/>
      <c r="CX163" s="108"/>
      <c r="CY163" s="108"/>
      <c r="CZ163" s="108"/>
      <c r="DA163" s="108"/>
      <c r="DB163" s="108"/>
      <c r="DC163" s="108"/>
      <c r="DD163" s="108"/>
      <c r="DE163" s="108"/>
      <c r="DF163" s="108"/>
      <c r="DG163" s="108"/>
      <c r="DH163" s="108"/>
      <c r="DI163" s="109"/>
    </row>
    <row r="164" spans="60:113" ht="20.25" customHeight="1" thickTop="1" x14ac:dyDescent="0.25">
      <c r="BQ164" s="82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4"/>
    </row>
    <row r="165" spans="60:113" ht="20.25" customHeight="1" x14ac:dyDescent="0.25">
      <c r="BH165" s="6" t="str">
        <f>AV10</f>
        <v>5. KOLO</v>
      </c>
      <c r="BI165" s="6">
        <f>AW10</f>
        <v>0.38750000000000012</v>
      </c>
      <c r="BJ165" s="6">
        <f>AX10</f>
        <v>22</v>
      </c>
      <c r="BK165" s="6" t="str">
        <f t="shared" ref="BK165:BO166" si="20">AY10</f>
        <v>HŘIŠTĚ</v>
      </c>
      <c r="BL165" s="6" t="str">
        <f t="shared" si="20"/>
        <v>skupina</v>
      </c>
      <c r="BM165" s="6">
        <f t="shared" si="20"/>
        <v>6</v>
      </c>
      <c r="BN165" s="6" t="str">
        <f t="shared" si="20"/>
        <v>:</v>
      </c>
      <c r="BO165" s="6">
        <f t="shared" si="20"/>
        <v>8</v>
      </c>
      <c r="BQ165" s="85"/>
      <c r="BR165" s="548" t="str">
        <f>BH165</f>
        <v>5. KOLO</v>
      </c>
      <c r="BS165" s="548"/>
      <c r="BT165" s="548"/>
      <c r="BU165" s="548"/>
      <c r="BV165" s="86"/>
      <c r="BW165" s="86"/>
      <c r="BX165" s="86"/>
      <c r="BY165" s="86"/>
      <c r="BZ165" s="86"/>
      <c r="CA165" s="86"/>
      <c r="CB165" s="86"/>
      <c r="CC165" s="86"/>
      <c r="CD165" s="86"/>
      <c r="CE165" s="86"/>
      <c r="CF165" s="549">
        <f>BJ165</f>
        <v>22</v>
      </c>
      <c r="CG165" s="549"/>
      <c r="CH165" s="550" t="s">
        <v>11</v>
      </c>
      <c r="CI165" s="550"/>
      <c r="CJ165" s="550"/>
      <c r="CK165" s="550"/>
      <c r="CL165" s="551" t="s">
        <v>12</v>
      </c>
      <c r="CM165" s="552">
        <f>BI165</f>
        <v>0.38750000000000012</v>
      </c>
      <c r="CN165" s="552"/>
      <c r="CO165" s="553" t="s">
        <v>9</v>
      </c>
      <c r="CP165" s="553"/>
      <c r="CQ165" s="541" t="str">
        <f>BL166</f>
        <v>B</v>
      </c>
      <c r="CR165" s="86"/>
      <c r="CS165" s="86"/>
      <c r="CT165" s="86"/>
      <c r="CU165" s="86"/>
      <c r="CV165" s="86"/>
      <c r="CW165" s="86"/>
      <c r="CX165" s="86"/>
      <c r="CY165" s="86"/>
      <c r="CZ165" s="86"/>
      <c r="DA165" s="86"/>
      <c r="DB165" s="86"/>
      <c r="DC165" s="87"/>
      <c r="DD165" s="542" t="s">
        <v>13</v>
      </c>
      <c r="DE165" s="542"/>
      <c r="DF165" s="542"/>
      <c r="DG165" s="543">
        <f>BK166</f>
        <v>4</v>
      </c>
      <c r="DH165" s="543"/>
      <c r="DI165" s="88"/>
    </row>
    <row r="166" spans="60:113" ht="20.25" customHeight="1" x14ac:dyDescent="0.25">
      <c r="BK166" s="6">
        <f t="shared" si="20"/>
        <v>4</v>
      </c>
      <c r="BL166" s="6" t="str">
        <f t="shared" si="20"/>
        <v>B</v>
      </c>
      <c r="BM166" s="6" t="str">
        <f t="shared" si="20"/>
        <v>Červ. Pečky "A"</v>
      </c>
      <c r="BN166" s="6">
        <f t="shared" si="20"/>
        <v>0</v>
      </c>
      <c r="BO166" s="6" t="str">
        <f t="shared" si="20"/>
        <v>Mnichovická "A"</v>
      </c>
      <c r="BQ166" s="85"/>
      <c r="BR166" s="548"/>
      <c r="BS166" s="548"/>
      <c r="BT166" s="548"/>
      <c r="BU166" s="548"/>
      <c r="BV166" s="86"/>
      <c r="BW166" s="86"/>
      <c r="BX166" s="86"/>
      <c r="BY166" s="86"/>
      <c r="BZ166" s="86"/>
      <c r="CA166" s="86"/>
      <c r="CB166" s="86"/>
      <c r="CC166" s="86"/>
      <c r="CD166" s="86"/>
      <c r="CE166" s="86"/>
      <c r="CF166" s="549"/>
      <c r="CG166" s="549"/>
      <c r="CH166" s="550"/>
      <c r="CI166" s="550"/>
      <c r="CJ166" s="550"/>
      <c r="CK166" s="550"/>
      <c r="CL166" s="551"/>
      <c r="CM166" s="552"/>
      <c r="CN166" s="552"/>
      <c r="CO166" s="553"/>
      <c r="CP166" s="553"/>
      <c r="CQ166" s="541"/>
      <c r="CR166" s="86"/>
      <c r="CS166" s="86"/>
      <c r="CT166" s="86"/>
      <c r="CU166" s="86"/>
      <c r="CV166" s="86"/>
      <c r="CW166" s="86"/>
      <c r="CX166" s="86"/>
      <c r="CY166" s="86"/>
      <c r="CZ166" s="86"/>
      <c r="DA166" s="86"/>
      <c r="DB166" s="86"/>
      <c r="DC166" s="87"/>
      <c r="DD166" s="542"/>
      <c r="DE166" s="542"/>
      <c r="DF166" s="542"/>
      <c r="DG166" s="543"/>
      <c r="DH166" s="543"/>
      <c r="DI166" s="88"/>
    </row>
    <row r="167" spans="60:113" ht="20.25" customHeight="1" x14ac:dyDescent="0.25">
      <c r="BQ167" s="85"/>
      <c r="BR167" s="89"/>
      <c r="BS167" s="89"/>
      <c r="BT167" s="89"/>
      <c r="BU167" s="89"/>
      <c r="BV167" s="587" t="s">
        <v>16</v>
      </c>
      <c r="BW167" s="587"/>
      <c r="BX167" s="90">
        <f>BM165</f>
        <v>6</v>
      </c>
      <c r="BY167" s="91" t="s">
        <v>17</v>
      </c>
      <c r="BZ167" s="585" t="str">
        <f>LOOKUP(BX167,$B$2:$B$20,$C$2:$C$20)</f>
        <v>Červ. Pečky "A"</v>
      </c>
      <c r="CA167" s="585"/>
      <c r="CB167" s="585"/>
      <c r="CC167" s="585"/>
      <c r="CD167" s="585"/>
      <c r="CE167" s="585"/>
      <c r="CF167" s="585"/>
      <c r="CG167" s="585"/>
      <c r="CH167" s="585"/>
      <c r="CI167" s="585"/>
      <c r="CJ167" s="586"/>
      <c r="CK167" s="586"/>
      <c r="CL167" s="92"/>
      <c r="CM167" s="92"/>
      <c r="CN167" s="92"/>
      <c r="CO167" s="92"/>
      <c r="CP167" s="92"/>
      <c r="CQ167" s="89"/>
      <c r="CR167" s="587" t="s">
        <v>16</v>
      </c>
      <c r="CS167" s="587"/>
      <c r="CT167" s="90">
        <f>BO165</f>
        <v>8</v>
      </c>
      <c r="CU167" s="91" t="s">
        <v>17</v>
      </c>
      <c r="CV167" s="585" t="str">
        <f>LOOKUP(CT167,$B$2:$B$20,$C$2:$C$20)</f>
        <v>Mnichovická "A"</v>
      </c>
      <c r="CW167" s="585"/>
      <c r="CX167" s="585"/>
      <c r="CY167" s="585"/>
      <c r="CZ167" s="585"/>
      <c r="DA167" s="585"/>
      <c r="DB167" s="585"/>
      <c r="DC167" s="585"/>
      <c r="DD167" s="585"/>
      <c r="DE167" s="585"/>
      <c r="DF167" s="585"/>
      <c r="DG167" s="585"/>
      <c r="DH167" s="585"/>
      <c r="DI167" s="88"/>
    </row>
    <row r="168" spans="60:113" ht="20.25" customHeight="1" x14ac:dyDescent="0.25">
      <c r="BQ168" s="85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93"/>
      <c r="DD168" s="93"/>
      <c r="DE168" s="93"/>
      <c r="DF168" s="93"/>
      <c r="DG168" s="93"/>
      <c r="DH168" s="93"/>
      <c r="DI168" s="88"/>
    </row>
    <row r="169" spans="60:113" ht="20.25" customHeight="1" x14ac:dyDescent="0.25">
      <c r="BQ169" s="85"/>
      <c r="BR169" s="94" t="s">
        <v>21</v>
      </c>
      <c r="BS169" s="95">
        <f>BX167</f>
        <v>6</v>
      </c>
      <c r="BT169" s="96" t="s">
        <v>10</v>
      </c>
      <c r="BU169" s="97">
        <v>1</v>
      </c>
      <c r="BV169" s="97">
        <v>2</v>
      </c>
      <c r="BW169" s="97">
        <v>3</v>
      </c>
      <c r="BX169" s="97">
        <v>4</v>
      </c>
      <c r="BY169" s="97">
        <v>5</v>
      </c>
      <c r="BZ169" s="97">
        <v>6</v>
      </c>
      <c r="CA169" s="97">
        <v>7</v>
      </c>
      <c r="CB169" s="97">
        <v>8</v>
      </c>
      <c r="CC169" s="97">
        <v>9</v>
      </c>
      <c r="CD169" s="97">
        <v>10</v>
      </c>
      <c r="CE169" s="97">
        <v>11</v>
      </c>
      <c r="CF169" s="97">
        <v>12</v>
      </c>
      <c r="CG169" s="97">
        <v>13</v>
      </c>
      <c r="CH169" s="97">
        <v>14</v>
      </c>
      <c r="CI169" s="97">
        <v>15</v>
      </c>
      <c r="CJ169" s="97">
        <v>16</v>
      </c>
      <c r="CK169" s="97">
        <v>17</v>
      </c>
      <c r="CL169" s="97">
        <v>18</v>
      </c>
      <c r="CM169" s="97">
        <v>19</v>
      </c>
      <c r="CN169" s="97">
        <v>20</v>
      </c>
      <c r="CO169" s="97">
        <v>21</v>
      </c>
      <c r="CP169" s="97">
        <v>22</v>
      </c>
      <c r="CQ169" s="97">
        <v>23</v>
      </c>
      <c r="CR169" s="97">
        <v>24</v>
      </c>
      <c r="CS169" s="97">
        <v>25</v>
      </c>
      <c r="CT169" s="97">
        <v>26</v>
      </c>
      <c r="CU169" s="97">
        <v>27</v>
      </c>
      <c r="CV169" s="97">
        <v>28</v>
      </c>
      <c r="CW169" s="97">
        <v>29</v>
      </c>
      <c r="CX169" s="97">
        <v>30</v>
      </c>
      <c r="CY169" s="97">
        <v>31</v>
      </c>
      <c r="CZ169" s="97">
        <v>32</v>
      </c>
      <c r="DA169" s="97">
        <v>33</v>
      </c>
      <c r="DB169" s="97">
        <v>34</v>
      </c>
      <c r="DC169" s="98">
        <v>35</v>
      </c>
      <c r="DD169" s="98">
        <v>36</v>
      </c>
      <c r="DE169" s="98">
        <v>37</v>
      </c>
      <c r="DF169" s="98">
        <v>38</v>
      </c>
      <c r="DG169" s="98">
        <v>39</v>
      </c>
      <c r="DH169" s="98">
        <v>40</v>
      </c>
      <c r="DI169" s="88"/>
    </row>
    <row r="170" spans="60:113" ht="20.25" customHeight="1" x14ac:dyDescent="0.25">
      <c r="BQ170" s="85"/>
      <c r="BR170" s="99"/>
      <c r="BS170" s="100"/>
      <c r="BT170" s="101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3"/>
      <c r="DD170" s="103"/>
      <c r="DE170" s="103"/>
      <c r="DF170" s="103"/>
      <c r="DG170" s="103"/>
      <c r="DH170" s="103"/>
      <c r="DI170" s="88"/>
    </row>
    <row r="171" spans="60:113" ht="20.25" customHeight="1" x14ac:dyDescent="0.25">
      <c r="BQ171" s="85"/>
      <c r="BR171" s="104" t="s">
        <v>21</v>
      </c>
      <c r="BS171" s="105">
        <f>CT167</f>
        <v>8</v>
      </c>
      <c r="BT171" s="106" t="s">
        <v>10</v>
      </c>
      <c r="BU171" s="97">
        <v>1</v>
      </c>
      <c r="BV171" s="97">
        <v>2</v>
      </c>
      <c r="BW171" s="97">
        <v>3</v>
      </c>
      <c r="BX171" s="97">
        <v>4</v>
      </c>
      <c r="BY171" s="97">
        <v>5</v>
      </c>
      <c r="BZ171" s="97">
        <v>6</v>
      </c>
      <c r="CA171" s="97">
        <v>7</v>
      </c>
      <c r="CB171" s="97">
        <v>8</v>
      </c>
      <c r="CC171" s="97">
        <v>9</v>
      </c>
      <c r="CD171" s="97">
        <v>10</v>
      </c>
      <c r="CE171" s="97">
        <v>11</v>
      </c>
      <c r="CF171" s="97">
        <v>12</v>
      </c>
      <c r="CG171" s="97">
        <v>13</v>
      </c>
      <c r="CH171" s="97">
        <v>14</v>
      </c>
      <c r="CI171" s="97">
        <v>15</v>
      </c>
      <c r="CJ171" s="97">
        <v>16</v>
      </c>
      <c r="CK171" s="97">
        <v>17</v>
      </c>
      <c r="CL171" s="97">
        <v>18</v>
      </c>
      <c r="CM171" s="97">
        <v>19</v>
      </c>
      <c r="CN171" s="97">
        <v>20</v>
      </c>
      <c r="CO171" s="97">
        <v>21</v>
      </c>
      <c r="CP171" s="97">
        <v>22</v>
      </c>
      <c r="CQ171" s="97">
        <v>23</v>
      </c>
      <c r="CR171" s="97">
        <v>24</v>
      </c>
      <c r="CS171" s="97">
        <v>25</v>
      </c>
      <c r="CT171" s="97">
        <v>26</v>
      </c>
      <c r="CU171" s="97">
        <v>27</v>
      </c>
      <c r="CV171" s="97">
        <v>28</v>
      </c>
      <c r="CW171" s="97">
        <v>29</v>
      </c>
      <c r="CX171" s="97">
        <v>30</v>
      </c>
      <c r="CY171" s="97">
        <v>31</v>
      </c>
      <c r="CZ171" s="97">
        <v>32</v>
      </c>
      <c r="DA171" s="97">
        <v>33</v>
      </c>
      <c r="DB171" s="97">
        <v>34</v>
      </c>
      <c r="DC171" s="98">
        <v>35</v>
      </c>
      <c r="DD171" s="98">
        <v>36</v>
      </c>
      <c r="DE171" s="98">
        <v>37</v>
      </c>
      <c r="DF171" s="98">
        <v>38</v>
      </c>
      <c r="DG171" s="98">
        <v>39</v>
      </c>
      <c r="DH171" s="98">
        <v>40</v>
      </c>
      <c r="DI171" s="88"/>
    </row>
    <row r="172" spans="60:113" ht="20.25" customHeight="1" thickBot="1" x14ac:dyDescent="0.3">
      <c r="BQ172" s="107"/>
      <c r="BR172" s="108"/>
      <c r="BS172" s="108"/>
      <c r="BT172" s="108"/>
      <c r="BU172" s="108"/>
      <c r="BV172" s="108"/>
      <c r="BW172" s="108"/>
      <c r="BX172" s="108"/>
      <c r="BY172" s="108"/>
      <c r="BZ172" s="108"/>
      <c r="CA172" s="108"/>
      <c r="CB172" s="108"/>
      <c r="CC172" s="108"/>
      <c r="CD172" s="108"/>
      <c r="CE172" s="108"/>
      <c r="CF172" s="108"/>
      <c r="CG172" s="108"/>
      <c r="CH172" s="108"/>
      <c r="CI172" s="108"/>
      <c r="CJ172" s="108"/>
      <c r="CK172" s="108"/>
      <c r="CL172" s="108"/>
      <c r="CM172" s="108"/>
      <c r="CN172" s="108"/>
      <c r="CO172" s="108"/>
      <c r="CP172" s="108"/>
      <c r="CQ172" s="108"/>
      <c r="CR172" s="108"/>
      <c r="CS172" s="108"/>
      <c r="CT172" s="108"/>
      <c r="CU172" s="108"/>
      <c r="CV172" s="108"/>
      <c r="CW172" s="108"/>
      <c r="CX172" s="108"/>
      <c r="CY172" s="108"/>
      <c r="CZ172" s="108"/>
      <c r="DA172" s="108"/>
      <c r="DB172" s="108"/>
      <c r="DC172" s="108"/>
      <c r="DD172" s="108"/>
      <c r="DE172" s="108"/>
      <c r="DF172" s="108"/>
      <c r="DG172" s="108"/>
      <c r="DH172" s="108"/>
      <c r="DI172" s="109"/>
    </row>
    <row r="173" spans="60:113" ht="20.25" customHeight="1" thickTop="1" x14ac:dyDescent="0.25">
      <c r="BQ173" s="82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4"/>
    </row>
    <row r="174" spans="60:113" ht="20.25" customHeight="1" x14ac:dyDescent="0.25">
      <c r="BH174" s="6" t="str">
        <f>AV12</f>
        <v>6. KOLO</v>
      </c>
      <c r="BI174" s="6">
        <f>AW12</f>
        <v>0.39583333333333348</v>
      </c>
      <c r="BJ174" s="6">
        <f>AX12</f>
        <v>27</v>
      </c>
      <c r="BK174" s="6" t="str">
        <f t="shared" ref="BK174:BO175" si="21">AY12</f>
        <v>HŘIŠTĚ</v>
      </c>
      <c r="BL174" s="6" t="str">
        <f t="shared" si="21"/>
        <v>skupina</v>
      </c>
      <c r="BM174" s="6">
        <f t="shared" si="21"/>
        <v>11</v>
      </c>
      <c r="BN174" s="6" t="str">
        <f t="shared" si="21"/>
        <v>:</v>
      </c>
      <c r="BO174" s="6">
        <f t="shared" si="21"/>
        <v>13</v>
      </c>
      <c r="BQ174" s="85"/>
      <c r="BR174" s="548" t="str">
        <f>BH174</f>
        <v>6. KOLO</v>
      </c>
      <c r="BS174" s="548"/>
      <c r="BT174" s="548"/>
      <c r="BU174" s="548"/>
      <c r="BV174" s="86"/>
      <c r="BW174" s="86"/>
      <c r="BX174" s="86"/>
      <c r="BY174" s="86"/>
      <c r="BZ174" s="86"/>
      <c r="CA174" s="86"/>
      <c r="CB174" s="86"/>
      <c r="CC174" s="86"/>
      <c r="CD174" s="86"/>
      <c r="CE174" s="86"/>
      <c r="CF174" s="549">
        <f>BJ174</f>
        <v>27</v>
      </c>
      <c r="CG174" s="549"/>
      <c r="CH174" s="550" t="s">
        <v>11</v>
      </c>
      <c r="CI174" s="550"/>
      <c r="CJ174" s="550"/>
      <c r="CK174" s="550"/>
      <c r="CL174" s="551" t="s">
        <v>12</v>
      </c>
      <c r="CM174" s="552">
        <f>BI174</f>
        <v>0.39583333333333348</v>
      </c>
      <c r="CN174" s="552"/>
      <c r="CO174" s="553" t="s">
        <v>9</v>
      </c>
      <c r="CP174" s="553"/>
      <c r="CQ174" s="541" t="str">
        <f>BL175</f>
        <v>C</v>
      </c>
      <c r="CR174" s="86"/>
      <c r="CS174" s="86"/>
      <c r="CT174" s="86"/>
      <c r="CU174" s="86"/>
      <c r="CV174" s="86"/>
      <c r="CW174" s="86"/>
      <c r="CX174" s="86"/>
      <c r="CY174" s="86"/>
      <c r="CZ174" s="86"/>
      <c r="DA174" s="86"/>
      <c r="DB174" s="86"/>
      <c r="DC174" s="87"/>
      <c r="DD174" s="542" t="s">
        <v>13</v>
      </c>
      <c r="DE174" s="542"/>
      <c r="DF174" s="542"/>
      <c r="DG174" s="543">
        <f>BK175</f>
        <v>4</v>
      </c>
      <c r="DH174" s="543"/>
      <c r="DI174" s="88"/>
    </row>
    <row r="175" spans="60:113" ht="20.25" customHeight="1" x14ac:dyDescent="0.25">
      <c r="BK175" s="6">
        <f t="shared" si="21"/>
        <v>4</v>
      </c>
      <c r="BL175" s="6" t="str">
        <f t="shared" si="21"/>
        <v>C</v>
      </c>
      <c r="BM175" s="6" t="str">
        <f t="shared" si="21"/>
        <v>Kmochova "A"</v>
      </c>
      <c r="BN175" s="6">
        <f t="shared" si="21"/>
        <v>0</v>
      </c>
      <c r="BO175" s="6" t="str">
        <f t="shared" si="21"/>
        <v>Bezručova "B"</v>
      </c>
      <c r="BQ175" s="85"/>
      <c r="BR175" s="548"/>
      <c r="BS175" s="548"/>
      <c r="BT175" s="548"/>
      <c r="BU175" s="548"/>
      <c r="BV175" s="86"/>
      <c r="BW175" s="86"/>
      <c r="BX175" s="86"/>
      <c r="BY175" s="86"/>
      <c r="BZ175" s="86"/>
      <c r="CA175" s="86"/>
      <c r="CB175" s="86"/>
      <c r="CC175" s="86"/>
      <c r="CD175" s="86"/>
      <c r="CE175" s="86"/>
      <c r="CF175" s="549"/>
      <c r="CG175" s="549"/>
      <c r="CH175" s="550"/>
      <c r="CI175" s="550"/>
      <c r="CJ175" s="550"/>
      <c r="CK175" s="550"/>
      <c r="CL175" s="551"/>
      <c r="CM175" s="552"/>
      <c r="CN175" s="552"/>
      <c r="CO175" s="553"/>
      <c r="CP175" s="553"/>
      <c r="CQ175" s="541"/>
      <c r="CR175" s="86"/>
      <c r="CS175" s="86"/>
      <c r="CT175" s="86"/>
      <c r="CU175" s="86"/>
      <c r="CV175" s="86"/>
      <c r="CW175" s="86"/>
      <c r="CX175" s="86"/>
      <c r="CY175" s="86"/>
      <c r="CZ175" s="86"/>
      <c r="DA175" s="86"/>
      <c r="DB175" s="86"/>
      <c r="DC175" s="87"/>
      <c r="DD175" s="542"/>
      <c r="DE175" s="542"/>
      <c r="DF175" s="542"/>
      <c r="DG175" s="543"/>
      <c r="DH175" s="543"/>
      <c r="DI175" s="88"/>
    </row>
    <row r="176" spans="60:113" ht="20.25" customHeight="1" x14ac:dyDescent="0.25">
      <c r="BQ176" s="85"/>
      <c r="BR176" s="89"/>
      <c r="BS176" s="89"/>
      <c r="BT176" s="89"/>
      <c r="BU176" s="89"/>
      <c r="BV176" s="587" t="s">
        <v>16</v>
      </c>
      <c r="BW176" s="587"/>
      <c r="BX176" s="90">
        <f>BM174</f>
        <v>11</v>
      </c>
      <c r="BY176" s="91" t="s">
        <v>17</v>
      </c>
      <c r="BZ176" s="585" t="str">
        <f>LOOKUP(BX176,$B$2:$B$20,$C$2:$C$20)</f>
        <v>Kmochova "A"</v>
      </c>
      <c r="CA176" s="585"/>
      <c r="CB176" s="585"/>
      <c r="CC176" s="585"/>
      <c r="CD176" s="585"/>
      <c r="CE176" s="585"/>
      <c r="CF176" s="585"/>
      <c r="CG176" s="585"/>
      <c r="CH176" s="585"/>
      <c r="CI176" s="585"/>
      <c r="CJ176" s="586"/>
      <c r="CK176" s="586"/>
      <c r="CL176" s="92"/>
      <c r="CM176" s="92"/>
      <c r="CN176" s="92"/>
      <c r="CO176" s="92"/>
      <c r="CP176" s="92"/>
      <c r="CQ176" s="89"/>
      <c r="CR176" s="587" t="s">
        <v>16</v>
      </c>
      <c r="CS176" s="587"/>
      <c r="CT176" s="90">
        <f>BO174</f>
        <v>13</v>
      </c>
      <c r="CU176" s="91" t="s">
        <v>17</v>
      </c>
      <c r="CV176" s="585" t="str">
        <f>LOOKUP(CT176,$B$2:$B$20,$C$2:$C$20)</f>
        <v>Bezručova "B"</v>
      </c>
      <c r="CW176" s="585"/>
      <c r="CX176" s="585"/>
      <c r="CY176" s="585"/>
      <c r="CZ176" s="585"/>
      <c r="DA176" s="585"/>
      <c r="DB176" s="585"/>
      <c r="DC176" s="585"/>
      <c r="DD176" s="585"/>
      <c r="DE176" s="585"/>
      <c r="DF176" s="585"/>
      <c r="DG176" s="585"/>
      <c r="DH176" s="585"/>
      <c r="DI176" s="88"/>
    </row>
    <row r="177" spans="60:113" ht="20.25" customHeight="1" x14ac:dyDescent="0.25">
      <c r="BQ177" s="85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93"/>
      <c r="DD177" s="93"/>
      <c r="DE177" s="93"/>
      <c r="DF177" s="93"/>
      <c r="DG177" s="93"/>
      <c r="DH177" s="93"/>
      <c r="DI177" s="88"/>
    </row>
    <row r="178" spans="60:113" ht="20.25" customHeight="1" x14ac:dyDescent="0.25">
      <c r="BQ178" s="85"/>
      <c r="BR178" s="94" t="s">
        <v>21</v>
      </c>
      <c r="BS178" s="95">
        <f>BX176</f>
        <v>11</v>
      </c>
      <c r="BT178" s="96" t="s">
        <v>10</v>
      </c>
      <c r="BU178" s="97">
        <v>1</v>
      </c>
      <c r="BV178" s="97">
        <v>2</v>
      </c>
      <c r="BW178" s="97">
        <v>3</v>
      </c>
      <c r="BX178" s="97">
        <v>4</v>
      </c>
      <c r="BY178" s="97">
        <v>5</v>
      </c>
      <c r="BZ178" s="97">
        <v>6</v>
      </c>
      <c r="CA178" s="97">
        <v>7</v>
      </c>
      <c r="CB178" s="97">
        <v>8</v>
      </c>
      <c r="CC178" s="97">
        <v>9</v>
      </c>
      <c r="CD178" s="97">
        <v>10</v>
      </c>
      <c r="CE178" s="97">
        <v>11</v>
      </c>
      <c r="CF178" s="97">
        <v>12</v>
      </c>
      <c r="CG178" s="97">
        <v>13</v>
      </c>
      <c r="CH178" s="97">
        <v>14</v>
      </c>
      <c r="CI178" s="97">
        <v>15</v>
      </c>
      <c r="CJ178" s="97">
        <v>16</v>
      </c>
      <c r="CK178" s="97">
        <v>17</v>
      </c>
      <c r="CL178" s="97">
        <v>18</v>
      </c>
      <c r="CM178" s="97">
        <v>19</v>
      </c>
      <c r="CN178" s="97">
        <v>20</v>
      </c>
      <c r="CO178" s="97">
        <v>21</v>
      </c>
      <c r="CP178" s="97">
        <v>22</v>
      </c>
      <c r="CQ178" s="97">
        <v>23</v>
      </c>
      <c r="CR178" s="97">
        <v>24</v>
      </c>
      <c r="CS178" s="97">
        <v>25</v>
      </c>
      <c r="CT178" s="97">
        <v>26</v>
      </c>
      <c r="CU178" s="97">
        <v>27</v>
      </c>
      <c r="CV178" s="97">
        <v>28</v>
      </c>
      <c r="CW178" s="97">
        <v>29</v>
      </c>
      <c r="CX178" s="97">
        <v>30</v>
      </c>
      <c r="CY178" s="97">
        <v>31</v>
      </c>
      <c r="CZ178" s="97">
        <v>32</v>
      </c>
      <c r="DA178" s="97">
        <v>33</v>
      </c>
      <c r="DB178" s="97">
        <v>34</v>
      </c>
      <c r="DC178" s="98">
        <v>35</v>
      </c>
      <c r="DD178" s="98">
        <v>36</v>
      </c>
      <c r="DE178" s="98">
        <v>37</v>
      </c>
      <c r="DF178" s="98">
        <v>38</v>
      </c>
      <c r="DG178" s="98">
        <v>39</v>
      </c>
      <c r="DH178" s="98">
        <v>40</v>
      </c>
      <c r="DI178" s="88"/>
    </row>
    <row r="179" spans="60:113" ht="20.25" customHeight="1" x14ac:dyDescent="0.25">
      <c r="BQ179" s="85"/>
      <c r="BR179" s="99"/>
      <c r="BS179" s="100"/>
      <c r="BT179" s="101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3"/>
      <c r="DD179" s="103"/>
      <c r="DE179" s="103"/>
      <c r="DF179" s="103"/>
      <c r="DG179" s="103"/>
      <c r="DH179" s="103"/>
      <c r="DI179" s="88"/>
    </row>
    <row r="180" spans="60:113" ht="20.25" customHeight="1" x14ac:dyDescent="0.25">
      <c r="BQ180" s="85"/>
      <c r="BR180" s="104" t="s">
        <v>21</v>
      </c>
      <c r="BS180" s="105">
        <f>CT176</f>
        <v>13</v>
      </c>
      <c r="BT180" s="106" t="s">
        <v>10</v>
      </c>
      <c r="BU180" s="97">
        <v>1</v>
      </c>
      <c r="BV180" s="97">
        <v>2</v>
      </c>
      <c r="BW180" s="97">
        <v>3</v>
      </c>
      <c r="BX180" s="97">
        <v>4</v>
      </c>
      <c r="BY180" s="97">
        <v>5</v>
      </c>
      <c r="BZ180" s="97">
        <v>6</v>
      </c>
      <c r="CA180" s="97">
        <v>7</v>
      </c>
      <c r="CB180" s="97">
        <v>8</v>
      </c>
      <c r="CC180" s="97">
        <v>9</v>
      </c>
      <c r="CD180" s="97">
        <v>10</v>
      </c>
      <c r="CE180" s="97">
        <v>11</v>
      </c>
      <c r="CF180" s="97">
        <v>12</v>
      </c>
      <c r="CG180" s="97">
        <v>13</v>
      </c>
      <c r="CH180" s="97">
        <v>14</v>
      </c>
      <c r="CI180" s="97">
        <v>15</v>
      </c>
      <c r="CJ180" s="97">
        <v>16</v>
      </c>
      <c r="CK180" s="97">
        <v>17</v>
      </c>
      <c r="CL180" s="97">
        <v>18</v>
      </c>
      <c r="CM180" s="97">
        <v>19</v>
      </c>
      <c r="CN180" s="97">
        <v>20</v>
      </c>
      <c r="CO180" s="97">
        <v>21</v>
      </c>
      <c r="CP180" s="97">
        <v>22</v>
      </c>
      <c r="CQ180" s="97">
        <v>23</v>
      </c>
      <c r="CR180" s="97">
        <v>24</v>
      </c>
      <c r="CS180" s="97">
        <v>25</v>
      </c>
      <c r="CT180" s="97">
        <v>26</v>
      </c>
      <c r="CU180" s="97">
        <v>27</v>
      </c>
      <c r="CV180" s="97">
        <v>28</v>
      </c>
      <c r="CW180" s="97">
        <v>29</v>
      </c>
      <c r="CX180" s="97">
        <v>30</v>
      </c>
      <c r="CY180" s="97">
        <v>31</v>
      </c>
      <c r="CZ180" s="97">
        <v>32</v>
      </c>
      <c r="DA180" s="97">
        <v>33</v>
      </c>
      <c r="DB180" s="97">
        <v>34</v>
      </c>
      <c r="DC180" s="98">
        <v>35</v>
      </c>
      <c r="DD180" s="98">
        <v>36</v>
      </c>
      <c r="DE180" s="98">
        <v>37</v>
      </c>
      <c r="DF180" s="98">
        <v>38</v>
      </c>
      <c r="DG180" s="98">
        <v>39</v>
      </c>
      <c r="DH180" s="98">
        <v>40</v>
      </c>
      <c r="DI180" s="88"/>
    </row>
    <row r="181" spans="60:113" ht="20.25" customHeight="1" thickBot="1" x14ac:dyDescent="0.3">
      <c r="BQ181" s="107"/>
      <c r="BR181" s="108"/>
      <c r="BS181" s="108"/>
      <c r="BT181" s="108"/>
      <c r="BU181" s="108"/>
      <c r="BV181" s="108"/>
      <c r="BW181" s="108"/>
      <c r="BX181" s="108"/>
      <c r="BY181" s="108"/>
      <c r="BZ181" s="108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8"/>
      <c r="CM181" s="108"/>
      <c r="CN181" s="108"/>
      <c r="CO181" s="108"/>
      <c r="CP181" s="108"/>
      <c r="CQ181" s="108"/>
      <c r="CR181" s="108"/>
      <c r="CS181" s="108"/>
      <c r="CT181" s="108"/>
      <c r="CU181" s="108"/>
      <c r="CV181" s="108"/>
      <c r="CW181" s="108"/>
      <c r="CX181" s="108"/>
      <c r="CY181" s="108"/>
      <c r="CZ181" s="108"/>
      <c r="DA181" s="108"/>
      <c r="DB181" s="108"/>
      <c r="DC181" s="108"/>
      <c r="DD181" s="108"/>
      <c r="DE181" s="108"/>
      <c r="DF181" s="108"/>
      <c r="DG181" s="108"/>
      <c r="DH181" s="108"/>
      <c r="DI181" s="109"/>
    </row>
    <row r="182" spans="60:113" ht="20.25" customHeight="1" thickTop="1" thickBot="1" x14ac:dyDescent="0.3"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</row>
    <row r="183" spans="60:113" ht="20.25" customHeight="1" thickTop="1" x14ac:dyDescent="0.25">
      <c r="BQ183" s="82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4"/>
    </row>
    <row r="184" spans="60:113" ht="20.25" customHeight="1" x14ac:dyDescent="0.25">
      <c r="BH184" s="6" t="str">
        <f t="shared" ref="BH184:BO184" si="22">AV14</f>
        <v>7. KOLO</v>
      </c>
      <c r="BI184" s="6">
        <f t="shared" si="22"/>
        <v>0.40416666666666662</v>
      </c>
      <c r="BJ184" s="6">
        <f t="shared" si="22"/>
        <v>32</v>
      </c>
      <c r="BK184" s="6" t="str">
        <f t="shared" si="22"/>
        <v>HŘIŠTĚ</v>
      </c>
      <c r="BL184" s="6" t="str">
        <f t="shared" si="22"/>
        <v>skupina</v>
      </c>
      <c r="BM184" s="6">
        <f t="shared" si="22"/>
        <v>18</v>
      </c>
      <c r="BN184" s="6" t="str">
        <f t="shared" si="22"/>
        <v>:</v>
      </c>
      <c r="BO184" s="6">
        <f t="shared" si="22"/>
        <v>19</v>
      </c>
      <c r="BQ184" s="85"/>
      <c r="BR184" s="548" t="str">
        <f>BH184</f>
        <v>7. KOLO</v>
      </c>
      <c r="BS184" s="548"/>
      <c r="BT184" s="548"/>
      <c r="BU184" s="548"/>
      <c r="BV184" s="86"/>
      <c r="BW184" s="86"/>
      <c r="BX184" s="86"/>
      <c r="BY184" s="86"/>
      <c r="BZ184" s="86"/>
      <c r="CA184" s="86"/>
      <c r="CB184" s="86"/>
      <c r="CC184" s="86"/>
      <c r="CD184" s="86"/>
      <c r="CE184" s="86"/>
      <c r="CF184" s="549">
        <f>BJ184</f>
        <v>32</v>
      </c>
      <c r="CG184" s="549"/>
      <c r="CH184" s="550" t="s">
        <v>11</v>
      </c>
      <c r="CI184" s="550"/>
      <c r="CJ184" s="550"/>
      <c r="CK184" s="550"/>
      <c r="CL184" s="551" t="s">
        <v>12</v>
      </c>
      <c r="CM184" s="552">
        <f>BI184</f>
        <v>0.40416666666666662</v>
      </c>
      <c r="CN184" s="552"/>
      <c r="CO184" s="553" t="s">
        <v>9</v>
      </c>
      <c r="CP184" s="553"/>
      <c r="CQ184" s="541" t="str">
        <f>BL185</f>
        <v>D</v>
      </c>
      <c r="CR184" s="86"/>
      <c r="CS184" s="86"/>
      <c r="CT184" s="86"/>
      <c r="CU184" s="86"/>
      <c r="CV184" s="86"/>
      <c r="CW184" s="86"/>
      <c r="CX184" s="86"/>
      <c r="CY184" s="86"/>
      <c r="CZ184" s="86"/>
      <c r="DA184" s="86"/>
      <c r="DB184" s="86"/>
      <c r="DC184" s="87"/>
      <c r="DD184" s="542" t="s">
        <v>13</v>
      </c>
      <c r="DE184" s="542"/>
      <c r="DF184" s="542"/>
      <c r="DG184" s="543">
        <f>BK185</f>
        <v>4</v>
      </c>
      <c r="DH184" s="543"/>
      <c r="DI184" s="88"/>
    </row>
    <row r="185" spans="60:113" ht="20.25" customHeight="1" x14ac:dyDescent="0.25">
      <c r="BK185" s="6">
        <f>AY15</f>
        <v>4</v>
      </c>
      <c r="BL185" s="6" t="str">
        <f>AZ15</f>
        <v>D</v>
      </c>
      <c r="BM185" s="6" t="str">
        <f>BA15</f>
        <v>Kmochova "B"</v>
      </c>
      <c r="BN185" s="6">
        <f>BB15</f>
        <v>0</v>
      </c>
      <c r="BO185" s="6" t="str">
        <f>BC15</f>
        <v>Červ.Pečky "B"</v>
      </c>
      <c r="BQ185" s="85"/>
      <c r="BR185" s="548"/>
      <c r="BS185" s="548"/>
      <c r="BT185" s="548"/>
      <c r="BU185" s="548"/>
      <c r="BV185" s="86"/>
      <c r="BW185" s="86"/>
      <c r="BX185" s="86"/>
      <c r="BY185" s="86"/>
      <c r="BZ185" s="86"/>
      <c r="CA185" s="86"/>
      <c r="CB185" s="86"/>
      <c r="CC185" s="86"/>
      <c r="CD185" s="86"/>
      <c r="CE185" s="86"/>
      <c r="CF185" s="549"/>
      <c r="CG185" s="549"/>
      <c r="CH185" s="550"/>
      <c r="CI185" s="550"/>
      <c r="CJ185" s="550"/>
      <c r="CK185" s="550"/>
      <c r="CL185" s="551"/>
      <c r="CM185" s="552"/>
      <c r="CN185" s="552"/>
      <c r="CO185" s="553"/>
      <c r="CP185" s="553"/>
      <c r="CQ185" s="541"/>
      <c r="CR185" s="86"/>
      <c r="CS185" s="86"/>
      <c r="CT185" s="86"/>
      <c r="CU185" s="86"/>
      <c r="CV185" s="86"/>
      <c r="CW185" s="86"/>
      <c r="CX185" s="86"/>
      <c r="CY185" s="86"/>
      <c r="CZ185" s="86"/>
      <c r="DA185" s="86"/>
      <c r="DB185" s="86"/>
      <c r="DC185" s="87"/>
      <c r="DD185" s="542"/>
      <c r="DE185" s="542"/>
      <c r="DF185" s="542"/>
      <c r="DG185" s="543"/>
      <c r="DH185" s="543"/>
      <c r="DI185" s="88"/>
    </row>
    <row r="186" spans="60:113" ht="20.25" customHeight="1" x14ac:dyDescent="0.25">
      <c r="BQ186" s="85"/>
      <c r="BR186" s="89"/>
      <c r="BS186" s="89"/>
      <c r="BT186" s="89"/>
      <c r="BU186" s="89"/>
      <c r="BV186" s="587" t="s">
        <v>16</v>
      </c>
      <c r="BW186" s="587"/>
      <c r="BX186" s="90">
        <f>BM184</f>
        <v>18</v>
      </c>
      <c r="BY186" s="91" t="s">
        <v>17</v>
      </c>
      <c r="BZ186" s="585" t="str">
        <f>LOOKUP(BX186,$B$2:$B$20,$C$2:$C$20)</f>
        <v>Kmochova "B"</v>
      </c>
      <c r="CA186" s="585"/>
      <c r="CB186" s="585"/>
      <c r="CC186" s="585"/>
      <c r="CD186" s="585"/>
      <c r="CE186" s="585"/>
      <c r="CF186" s="585"/>
      <c r="CG186" s="585"/>
      <c r="CH186" s="585"/>
      <c r="CI186" s="585"/>
      <c r="CJ186" s="586"/>
      <c r="CK186" s="586"/>
      <c r="CL186" s="92"/>
      <c r="CM186" s="92"/>
      <c r="CN186" s="92"/>
      <c r="CO186" s="92"/>
      <c r="CP186" s="92"/>
      <c r="CQ186" s="89"/>
      <c r="CR186" s="587" t="s">
        <v>16</v>
      </c>
      <c r="CS186" s="587"/>
      <c r="CT186" s="90">
        <f>BO184</f>
        <v>19</v>
      </c>
      <c r="CU186" s="91" t="s">
        <v>17</v>
      </c>
      <c r="CV186" s="585" t="str">
        <f>LOOKUP(CT186,$B$2:$B$20,$C$2:$C$20)</f>
        <v>Červ.Pečky "B"</v>
      </c>
      <c r="CW186" s="585"/>
      <c r="CX186" s="585"/>
      <c r="CY186" s="585"/>
      <c r="CZ186" s="585"/>
      <c r="DA186" s="585"/>
      <c r="DB186" s="585"/>
      <c r="DC186" s="585"/>
      <c r="DD186" s="585"/>
      <c r="DE186" s="585"/>
      <c r="DF186" s="585"/>
      <c r="DG186" s="585"/>
      <c r="DH186" s="585"/>
      <c r="DI186" s="88"/>
    </row>
    <row r="187" spans="60:113" ht="20.25" customHeight="1" x14ac:dyDescent="0.25">
      <c r="BQ187" s="85"/>
      <c r="BR187" s="89"/>
      <c r="BS187" s="89"/>
      <c r="BT187" s="89"/>
      <c r="BU187" s="89"/>
      <c r="BV187" s="89"/>
      <c r="BW187" s="89"/>
      <c r="BX187" s="89"/>
      <c r="BY187" s="89"/>
      <c r="BZ187" s="89"/>
      <c r="CA187" s="89"/>
      <c r="CB187" s="89"/>
      <c r="CC187" s="89"/>
      <c r="CD187" s="89"/>
      <c r="CE187" s="89"/>
      <c r="CF187" s="89"/>
      <c r="CG187" s="89"/>
      <c r="CH187" s="89"/>
      <c r="CI187" s="89"/>
      <c r="CJ187" s="89"/>
      <c r="CK187" s="89"/>
      <c r="CL187" s="89"/>
      <c r="CM187" s="89"/>
      <c r="CN187" s="89"/>
      <c r="CO187" s="89"/>
      <c r="CP187" s="89"/>
      <c r="CQ187" s="89"/>
      <c r="CR187" s="89"/>
      <c r="CS187" s="89"/>
      <c r="CT187" s="89"/>
      <c r="CU187" s="89"/>
      <c r="CV187" s="89"/>
      <c r="CW187" s="89"/>
      <c r="CX187" s="89"/>
      <c r="CY187" s="89"/>
      <c r="CZ187" s="89"/>
      <c r="DA187" s="89"/>
      <c r="DB187" s="89"/>
      <c r="DC187" s="93"/>
      <c r="DD187" s="93"/>
      <c r="DE187" s="93"/>
      <c r="DF187" s="93"/>
      <c r="DG187" s="93"/>
      <c r="DH187" s="93"/>
      <c r="DI187" s="88"/>
    </row>
    <row r="188" spans="60:113" ht="20.25" customHeight="1" x14ac:dyDescent="0.25">
      <c r="BQ188" s="85"/>
      <c r="BR188" s="94" t="s">
        <v>21</v>
      </c>
      <c r="BS188" s="95">
        <f>BX186</f>
        <v>18</v>
      </c>
      <c r="BT188" s="96" t="s">
        <v>10</v>
      </c>
      <c r="BU188" s="97">
        <v>1</v>
      </c>
      <c r="BV188" s="97">
        <v>2</v>
      </c>
      <c r="BW188" s="97">
        <v>3</v>
      </c>
      <c r="BX188" s="97">
        <v>4</v>
      </c>
      <c r="BY188" s="97">
        <v>5</v>
      </c>
      <c r="BZ188" s="97">
        <v>6</v>
      </c>
      <c r="CA188" s="97">
        <v>7</v>
      </c>
      <c r="CB188" s="97">
        <v>8</v>
      </c>
      <c r="CC188" s="97">
        <v>9</v>
      </c>
      <c r="CD188" s="97">
        <v>10</v>
      </c>
      <c r="CE188" s="97">
        <v>11</v>
      </c>
      <c r="CF188" s="97">
        <v>12</v>
      </c>
      <c r="CG188" s="97">
        <v>13</v>
      </c>
      <c r="CH188" s="97">
        <v>14</v>
      </c>
      <c r="CI188" s="97">
        <v>15</v>
      </c>
      <c r="CJ188" s="97">
        <v>16</v>
      </c>
      <c r="CK188" s="97">
        <v>17</v>
      </c>
      <c r="CL188" s="97">
        <v>18</v>
      </c>
      <c r="CM188" s="97">
        <v>19</v>
      </c>
      <c r="CN188" s="97">
        <v>20</v>
      </c>
      <c r="CO188" s="97">
        <v>21</v>
      </c>
      <c r="CP188" s="97">
        <v>22</v>
      </c>
      <c r="CQ188" s="97">
        <v>23</v>
      </c>
      <c r="CR188" s="97">
        <v>24</v>
      </c>
      <c r="CS188" s="97">
        <v>25</v>
      </c>
      <c r="CT188" s="97">
        <v>26</v>
      </c>
      <c r="CU188" s="97">
        <v>27</v>
      </c>
      <c r="CV188" s="97">
        <v>28</v>
      </c>
      <c r="CW188" s="97">
        <v>29</v>
      </c>
      <c r="CX188" s="97">
        <v>30</v>
      </c>
      <c r="CY188" s="97">
        <v>31</v>
      </c>
      <c r="CZ188" s="97">
        <v>32</v>
      </c>
      <c r="DA188" s="97">
        <v>33</v>
      </c>
      <c r="DB188" s="97">
        <v>34</v>
      </c>
      <c r="DC188" s="98">
        <v>35</v>
      </c>
      <c r="DD188" s="98">
        <v>36</v>
      </c>
      <c r="DE188" s="98">
        <v>37</v>
      </c>
      <c r="DF188" s="98">
        <v>38</v>
      </c>
      <c r="DG188" s="98">
        <v>39</v>
      </c>
      <c r="DH188" s="98">
        <v>40</v>
      </c>
      <c r="DI188" s="88"/>
    </row>
    <row r="189" spans="60:113" ht="20.25" customHeight="1" x14ac:dyDescent="0.25">
      <c r="BQ189" s="85"/>
      <c r="BR189" s="99"/>
      <c r="BS189" s="100"/>
      <c r="BT189" s="101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  <c r="DA189" s="102"/>
      <c r="DB189" s="102"/>
      <c r="DC189" s="103"/>
      <c r="DD189" s="103"/>
      <c r="DE189" s="103"/>
      <c r="DF189" s="103"/>
      <c r="DG189" s="103"/>
      <c r="DH189" s="103"/>
      <c r="DI189" s="88"/>
    </row>
    <row r="190" spans="60:113" ht="20.25" customHeight="1" x14ac:dyDescent="0.25">
      <c r="BQ190" s="85"/>
      <c r="BR190" s="104" t="s">
        <v>21</v>
      </c>
      <c r="BS190" s="105">
        <f>CT186</f>
        <v>19</v>
      </c>
      <c r="BT190" s="106" t="s">
        <v>10</v>
      </c>
      <c r="BU190" s="97">
        <v>1</v>
      </c>
      <c r="BV190" s="97">
        <v>2</v>
      </c>
      <c r="BW190" s="97">
        <v>3</v>
      </c>
      <c r="BX190" s="97">
        <v>4</v>
      </c>
      <c r="BY190" s="97">
        <v>5</v>
      </c>
      <c r="BZ190" s="97">
        <v>6</v>
      </c>
      <c r="CA190" s="97">
        <v>7</v>
      </c>
      <c r="CB190" s="97">
        <v>8</v>
      </c>
      <c r="CC190" s="97">
        <v>9</v>
      </c>
      <c r="CD190" s="97">
        <v>10</v>
      </c>
      <c r="CE190" s="97">
        <v>11</v>
      </c>
      <c r="CF190" s="97">
        <v>12</v>
      </c>
      <c r="CG190" s="97">
        <v>13</v>
      </c>
      <c r="CH190" s="97">
        <v>14</v>
      </c>
      <c r="CI190" s="97">
        <v>15</v>
      </c>
      <c r="CJ190" s="97">
        <v>16</v>
      </c>
      <c r="CK190" s="97">
        <v>17</v>
      </c>
      <c r="CL190" s="97">
        <v>18</v>
      </c>
      <c r="CM190" s="97">
        <v>19</v>
      </c>
      <c r="CN190" s="97">
        <v>20</v>
      </c>
      <c r="CO190" s="97">
        <v>21</v>
      </c>
      <c r="CP190" s="97">
        <v>22</v>
      </c>
      <c r="CQ190" s="97">
        <v>23</v>
      </c>
      <c r="CR190" s="97">
        <v>24</v>
      </c>
      <c r="CS190" s="97">
        <v>25</v>
      </c>
      <c r="CT190" s="97">
        <v>26</v>
      </c>
      <c r="CU190" s="97">
        <v>27</v>
      </c>
      <c r="CV190" s="97">
        <v>28</v>
      </c>
      <c r="CW190" s="97">
        <v>29</v>
      </c>
      <c r="CX190" s="97">
        <v>30</v>
      </c>
      <c r="CY190" s="97">
        <v>31</v>
      </c>
      <c r="CZ190" s="97">
        <v>32</v>
      </c>
      <c r="DA190" s="97">
        <v>33</v>
      </c>
      <c r="DB190" s="97">
        <v>34</v>
      </c>
      <c r="DC190" s="98">
        <v>35</v>
      </c>
      <c r="DD190" s="98">
        <v>36</v>
      </c>
      <c r="DE190" s="98">
        <v>37</v>
      </c>
      <c r="DF190" s="98">
        <v>38</v>
      </c>
      <c r="DG190" s="98">
        <v>39</v>
      </c>
      <c r="DH190" s="98">
        <v>40</v>
      </c>
      <c r="DI190" s="88"/>
    </row>
    <row r="191" spans="60:113" ht="20.25" customHeight="1" thickBot="1" x14ac:dyDescent="0.3">
      <c r="BQ191" s="107"/>
      <c r="BR191" s="108"/>
      <c r="BS191" s="108"/>
      <c r="BT191" s="108"/>
      <c r="BU191" s="108"/>
      <c r="BV191" s="108"/>
      <c r="BW191" s="108"/>
      <c r="BX191" s="108"/>
      <c r="BY191" s="108"/>
      <c r="BZ191" s="108"/>
      <c r="CA191" s="108"/>
      <c r="CB191" s="108"/>
      <c r="CC191" s="108"/>
      <c r="CD191" s="108"/>
      <c r="CE191" s="108"/>
      <c r="CF191" s="108"/>
      <c r="CG191" s="108"/>
      <c r="CH191" s="108"/>
      <c r="CI191" s="108"/>
      <c r="CJ191" s="108"/>
      <c r="CK191" s="108"/>
      <c r="CL191" s="108"/>
      <c r="CM191" s="108"/>
      <c r="CN191" s="108"/>
      <c r="CO191" s="108"/>
      <c r="CP191" s="108"/>
      <c r="CQ191" s="108"/>
      <c r="CR191" s="108"/>
      <c r="CS191" s="108"/>
      <c r="CT191" s="108"/>
      <c r="CU191" s="108"/>
      <c r="CV191" s="108"/>
      <c r="CW191" s="108"/>
      <c r="CX191" s="108"/>
      <c r="CY191" s="108"/>
      <c r="CZ191" s="108"/>
      <c r="DA191" s="108"/>
      <c r="DB191" s="108"/>
      <c r="DC191" s="108"/>
      <c r="DD191" s="108"/>
      <c r="DE191" s="108"/>
      <c r="DF191" s="108"/>
      <c r="DG191" s="108"/>
      <c r="DH191" s="108"/>
      <c r="DI191" s="109"/>
    </row>
    <row r="192" spans="60:113" ht="20.25" customHeight="1" thickTop="1" x14ac:dyDescent="0.25">
      <c r="BQ192" s="82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4"/>
    </row>
    <row r="193" spans="60:113" ht="20.25" customHeight="1" x14ac:dyDescent="0.25">
      <c r="BH193" s="6" t="str">
        <f>AV18</f>
        <v>1. KOLO</v>
      </c>
      <c r="BI193" s="6">
        <f t="shared" ref="BI193:BO193" si="23">AW18</f>
        <v>0.35416666666666669</v>
      </c>
      <c r="BJ193" s="6">
        <f t="shared" si="23"/>
        <v>4</v>
      </c>
      <c r="BK193" s="6" t="str">
        <f t="shared" si="23"/>
        <v>HŘIŠTĚ</v>
      </c>
      <c r="BL193" s="6" t="str">
        <f t="shared" si="23"/>
        <v>skupina</v>
      </c>
      <c r="BM193" s="6">
        <f t="shared" si="23"/>
        <v>2</v>
      </c>
      <c r="BN193" s="6" t="str">
        <f t="shared" si="23"/>
        <v>:</v>
      </c>
      <c r="BO193" s="6">
        <f t="shared" si="23"/>
        <v>4</v>
      </c>
      <c r="BQ193" s="85"/>
      <c r="BR193" s="548" t="str">
        <f>BH193</f>
        <v>1. KOLO</v>
      </c>
      <c r="BS193" s="548"/>
      <c r="BT193" s="548"/>
      <c r="BU193" s="548"/>
      <c r="BV193" s="86"/>
      <c r="BW193" s="86"/>
      <c r="BX193" s="86"/>
      <c r="BY193" s="86"/>
      <c r="BZ193" s="86"/>
      <c r="CA193" s="86"/>
      <c r="CB193" s="86"/>
      <c r="CC193" s="86"/>
      <c r="CD193" s="86"/>
      <c r="CE193" s="86"/>
      <c r="CF193" s="549">
        <f>BJ193</f>
        <v>4</v>
      </c>
      <c r="CG193" s="549"/>
      <c r="CH193" s="550" t="s">
        <v>11</v>
      </c>
      <c r="CI193" s="550"/>
      <c r="CJ193" s="550"/>
      <c r="CK193" s="550"/>
      <c r="CL193" s="551" t="s">
        <v>12</v>
      </c>
      <c r="CM193" s="552">
        <f>BI193</f>
        <v>0.35416666666666669</v>
      </c>
      <c r="CN193" s="552"/>
      <c r="CO193" s="553" t="s">
        <v>9</v>
      </c>
      <c r="CP193" s="553"/>
      <c r="CQ193" s="541" t="str">
        <f>BL194</f>
        <v>A</v>
      </c>
      <c r="CR193" s="86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  <c r="DC193" s="87"/>
      <c r="DD193" s="542" t="s">
        <v>13</v>
      </c>
      <c r="DE193" s="542"/>
      <c r="DF193" s="542"/>
      <c r="DG193" s="543">
        <f>BK194</f>
        <v>6</v>
      </c>
      <c r="DH193" s="543"/>
      <c r="DI193" s="88"/>
    </row>
    <row r="194" spans="60:113" ht="20.25" customHeight="1" x14ac:dyDescent="0.25">
      <c r="BK194" s="6">
        <f>AY19</f>
        <v>6</v>
      </c>
      <c r="BL194" s="6" t="str">
        <f>AZ19</f>
        <v>A</v>
      </c>
      <c r="BM194" s="6" t="str">
        <f>BA19</f>
        <v>Ovčárecká "A"</v>
      </c>
      <c r="BN194" s="6">
        <f>BB19</f>
        <v>0</v>
      </c>
      <c r="BO194" s="6" t="str">
        <f>BC19</f>
        <v>Prok.Velikého "B"</v>
      </c>
      <c r="BQ194" s="85"/>
      <c r="BR194" s="548"/>
      <c r="BS194" s="548"/>
      <c r="BT194" s="548"/>
      <c r="BU194" s="548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549"/>
      <c r="CG194" s="549"/>
      <c r="CH194" s="550"/>
      <c r="CI194" s="550"/>
      <c r="CJ194" s="550"/>
      <c r="CK194" s="550"/>
      <c r="CL194" s="551"/>
      <c r="CM194" s="552"/>
      <c r="CN194" s="552"/>
      <c r="CO194" s="553"/>
      <c r="CP194" s="553"/>
      <c r="CQ194" s="541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7"/>
      <c r="DD194" s="542"/>
      <c r="DE194" s="542"/>
      <c r="DF194" s="542"/>
      <c r="DG194" s="543"/>
      <c r="DH194" s="543"/>
      <c r="DI194" s="88"/>
    </row>
    <row r="195" spans="60:113" ht="20.25" customHeight="1" x14ac:dyDescent="0.25">
      <c r="BQ195" s="85"/>
      <c r="BR195" s="89"/>
      <c r="BS195" s="89"/>
      <c r="BT195" s="89"/>
      <c r="BU195" s="89"/>
      <c r="BV195" s="587" t="s">
        <v>16</v>
      </c>
      <c r="BW195" s="587"/>
      <c r="BX195" s="90">
        <f>BM193</f>
        <v>2</v>
      </c>
      <c r="BY195" s="91" t="s">
        <v>17</v>
      </c>
      <c r="BZ195" s="585" t="str">
        <f>LOOKUP(BX195,$B$2:$B$20,$C$2:$C$20)</f>
        <v>Ovčárecká "A"</v>
      </c>
      <c r="CA195" s="585"/>
      <c r="CB195" s="585"/>
      <c r="CC195" s="585"/>
      <c r="CD195" s="585"/>
      <c r="CE195" s="585"/>
      <c r="CF195" s="585"/>
      <c r="CG195" s="585"/>
      <c r="CH195" s="585"/>
      <c r="CI195" s="585"/>
      <c r="CJ195" s="586"/>
      <c r="CK195" s="586"/>
      <c r="CL195" s="92"/>
      <c r="CM195" s="92"/>
      <c r="CN195" s="92"/>
      <c r="CO195" s="92"/>
      <c r="CP195" s="92"/>
      <c r="CQ195" s="89"/>
      <c r="CR195" s="587" t="s">
        <v>16</v>
      </c>
      <c r="CS195" s="587"/>
      <c r="CT195" s="90">
        <f>BO193</f>
        <v>4</v>
      </c>
      <c r="CU195" s="91" t="s">
        <v>17</v>
      </c>
      <c r="CV195" s="585" t="str">
        <f>LOOKUP(CT195,$B$2:$B$20,$C$2:$C$20)</f>
        <v>Prok.Velikého "B"</v>
      </c>
      <c r="CW195" s="585"/>
      <c r="CX195" s="585"/>
      <c r="CY195" s="585"/>
      <c r="CZ195" s="585"/>
      <c r="DA195" s="585"/>
      <c r="DB195" s="585"/>
      <c r="DC195" s="585"/>
      <c r="DD195" s="585"/>
      <c r="DE195" s="585"/>
      <c r="DF195" s="585"/>
      <c r="DG195" s="585"/>
      <c r="DH195" s="585"/>
      <c r="DI195" s="88"/>
    </row>
    <row r="196" spans="60:113" ht="20.25" customHeight="1" x14ac:dyDescent="0.25">
      <c r="BQ196" s="85"/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/>
      <c r="CY196" s="89"/>
      <c r="CZ196" s="89"/>
      <c r="DA196" s="89"/>
      <c r="DB196" s="89"/>
      <c r="DC196" s="93"/>
      <c r="DD196" s="93"/>
      <c r="DE196" s="93"/>
      <c r="DF196" s="93"/>
      <c r="DG196" s="93"/>
      <c r="DH196" s="93"/>
      <c r="DI196" s="88"/>
    </row>
    <row r="197" spans="60:113" ht="20.25" customHeight="1" x14ac:dyDescent="0.25">
      <c r="BQ197" s="85"/>
      <c r="BR197" s="94" t="s">
        <v>21</v>
      </c>
      <c r="BS197" s="95">
        <f>BX195</f>
        <v>2</v>
      </c>
      <c r="BT197" s="96" t="s">
        <v>10</v>
      </c>
      <c r="BU197" s="97">
        <v>1</v>
      </c>
      <c r="BV197" s="97">
        <v>2</v>
      </c>
      <c r="BW197" s="97">
        <v>3</v>
      </c>
      <c r="BX197" s="97">
        <v>4</v>
      </c>
      <c r="BY197" s="97">
        <v>5</v>
      </c>
      <c r="BZ197" s="97">
        <v>6</v>
      </c>
      <c r="CA197" s="97">
        <v>7</v>
      </c>
      <c r="CB197" s="97">
        <v>8</v>
      </c>
      <c r="CC197" s="97">
        <v>9</v>
      </c>
      <c r="CD197" s="97">
        <v>10</v>
      </c>
      <c r="CE197" s="97">
        <v>11</v>
      </c>
      <c r="CF197" s="97">
        <v>12</v>
      </c>
      <c r="CG197" s="97">
        <v>13</v>
      </c>
      <c r="CH197" s="97">
        <v>14</v>
      </c>
      <c r="CI197" s="97">
        <v>15</v>
      </c>
      <c r="CJ197" s="97">
        <v>16</v>
      </c>
      <c r="CK197" s="97">
        <v>17</v>
      </c>
      <c r="CL197" s="97">
        <v>18</v>
      </c>
      <c r="CM197" s="97">
        <v>19</v>
      </c>
      <c r="CN197" s="97">
        <v>20</v>
      </c>
      <c r="CO197" s="97">
        <v>21</v>
      </c>
      <c r="CP197" s="97">
        <v>22</v>
      </c>
      <c r="CQ197" s="97">
        <v>23</v>
      </c>
      <c r="CR197" s="97">
        <v>24</v>
      </c>
      <c r="CS197" s="97">
        <v>25</v>
      </c>
      <c r="CT197" s="97">
        <v>26</v>
      </c>
      <c r="CU197" s="97">
        <v>27</v>
      </c>
      <c r="CV197" s="97">
        <v>28</v>
      </c>
      <c r="CW197" s="97">
        <v>29</v>
      </c>
      <c r="CX197" s="97">
        <v>30</v>
      </c>
      <c r="CY197" s="97">
        <v>31</v>
      </c>
      <c r="CZ197" s="97">
        <v>32</v>
      </c>
      <c r="DA197" s="97">
        <v>33</v>
      </c>
      <c r="DB197" s="97">
        <v>34</v>
      </c>
      <c r="DC197" s="98">
        <v>35</v>
      </c>
      <c r="DD197" s="98">
        <v>36</v>
      </c>
      <c r="DE197" s="98">
        <v>37</v>
      </c>
      <c r="DF197" s="98">
        <v>38</v>
      </c>
      <c r="DG197" s="98">
        <v>39</v>
      </c>
      <c r="DH197" s="98">
        <v>40</v>
      </c>
      <c r="DI197" s="88"/>
    </row>
    <row r="198" spans="60:113" ht="20.25" customHeight="1" x14ac:dyDescent="0.25">
      <c r="BQ198" s="85"/>
      <c r="BR198" s="99"/>
      <c r="BS198" s="100"/>
      <c r="BT198" s="101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  <c r="CW198" s="102"/>
      <c r="CX198" s="102"/>
      <c r="CY198" s="102"/>
      <c r="CZ198" s="102"/>
      <c r="DA198" s="102"/>
      <c r="DB198" s="102"/>
      <c r="DC198" s="103"/>
      <c r="DD198" s="103"/>
      <c r="DE198" s="103"/>
      <c r="DF198" s="103"/>
      <c r="DG198" s="103"/>
      <c r="DH198" s="103"/>
      <c r="DI198" s="88"/>
    </row>
    <row r="199" spans="60:113" ht="20.25" customHeight="1" x14ac:dyDescent="0.25">
      <c r="BQ199" s="85"/>
      <c r="BR199" s="104" t="s">
        <v>21</v>
      </c>
      <c r="BS199" s="105">
        <f>CT195</f>
        <v>4</v>
      </c>
      <c r="BT199" s="106" t="s">
        <v>10</v>
      </c>
      <c r="BU199" s="97">
        <v>1</v>
      </c>
      <c r="BV199" s="97">
        <v>2</v>
      </c>
      <c r="BW199" s="97">
        <v>3</v>
      </c>
      <c r="BX199" s="97">
        <v>4</v>
      </c>
      <c r="BY199" s="97">
        <v>5</v>
      </c>
      <c r="BZ199" s="97">
        <v>6</v>
      </c>
      <c r="CA199" s="97">
        <v>7</v>
      </c>
      <c r="CB199" s="97">
        <v>8</v>
      </c>
      <c r="CC199" s="97">
        <v>9</v>
      </c>
      <c r="CD199" s="97">
        <v>10</v>
      </c>
      <c r="CE199" s="97">
        <v>11</v>
      </c>
      <c r="CF199" s="97">
        <v>12</v>
      </c>
      <c r="CG199" s="97">
        <v>13</v>
      </c>
      <c r="CH199" s="97">
        <v>14</v>
      </c>
      <c r="CI199" s="97">
        <v>15</v>
      </c>
      <c r="CJ199" s="97">
        <v>16</v>
      </c>
      <c r="CK199" s="97">
        <v>17</v>
      </c>
      <c r="CL199" s="97">
        <v>18</v>
      </c>
      <c r="CM199" s="97">
        <v>19</v>
      </c>
      <c r="CN199" s="97">
        <v>20</v>
      </c>
      <c r="CO199" s="97">
        <v>21</v>
      </c>
      <c r="CP199" s="97">
        <v>22</v>
      </c>
      <c r="CQ199" s="97">
        <v>23</v>
      </c>
      <c r="CR199" s="97">
        <v>24</v>
      </c>
      <c r="CS199" s="97">
        <v>25</v>
      </c>
      <c r="CT199" s="97">
        <v>26</v>
      </c>
      <c r="CU199" s="97">
        <v>27</v>
      </c>
      <c r="CV199" s="97">
        <v>28</v>
      </c>
      <c r="CW199" s="97">
        <v>29</v>
      </c>
      <c r="CX199" s="97">
        <v>30</v>
      </c>
      <c r="CY199" s="97">
        <v>31</v>
      </c>
      <c r="CZ199" s="97">
        <v>32</v>
      </c>
      <c r="DA199" s="97">
        <v>33</v>
      </c>
      <c r="DB199" s="97">
        <v>34</v>
      </c>
      <c r="DC199" s="98">
        <v>35</v>
      </c>
      <c r="DD199" s="98">
        <v>36</v>
      </c>
      <c r="DE199" s="98">
        <v>37</v>
      </c>
      <c r="DF199" s="98">
        <v>38</v>
      </c>
      <c r="DG199" s="98">
        <v>39</v>
      </c>
      <c r="DH199" s="98">
        <v>40</v>
      </c>
      <c r="DI199" s="88"/>
    </row>
    <row r="200" spans="60:113" ht="20.25" customHeight="1" thickBot="1" x14ac:dyDescent="0.3">
      <c r="BQ200" s="107"/>
      <c r="BR200" s="108"/>
      <c r="BS200" s="108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9"/>
    </row>
    <row r="201" spans="60:113" ht="20.25" customHeight="1" thickTop="1" x14ac:dyDescent="0.25">
      <c r="BQ201" s="82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4"/>
    </row>
    <row r="202" spans="60:113" ht="20.25" customHeight="1" x14ac:dyDescent="0.25">
      <c r="BH202" s="6" t="str">
        <f t="shared" ref="BH202:BO202" si="24">AV20</f>
        <v>2. KOLO</v>
      </c>
      <c r="BI202" s="6">
        <f t="shared" si="24"/>
        <v>0.36250000000000004</v>
      </c>
      <c r="BJ202" s="6">
        <f t="shared" si="24"/>
        <v>9</v>
      </c>
      <c r="BK202" s="6" t="str">
        <f t="shared" si="24"/>
        <v>HŘIŠTĚ</v>
      </c>
      <c r="BL202" s="6" t="str">
        <f t="shared" si="24"/>
        <v>skupina</v>
      </c>
      <c r="BM202" s="6">
        <f t="shared" si="24"/>
        <v>1</v>
      </c>
      <c r="BN202" s="6" t="str">
        <f t="shared" si="24"/>
        <v>:</v>
      </c>
      <c r="BO202" s="6">
        <f t="shared" si="24"/>
        <v>4</v>
      </c>
      <c r="BQ202" s="85"/>
      <c r="BR202" s="548" t="str">
        <f>BH202</f>
        <v>2. KOLO</v>
      </c>
      <c r="BS202" s="548"/>
      <c r="BT202" s="548"/>
      <c r="BU202" s="548"/>
      <c r="BV202" s="86"/>
      <c r="BW202" s="86"/>
      <c r="BX202" s="86"/>
      <c r="BY202" s="86"/>
      <c r="BZ202" s="86"/>
      <c r="CA202" s="86"/>
      <c r="CB202" s="86"/>
      <c r="CC202" s="86"/>
      <c r="CD202" s="86"/>
      <c r="CE202" s="86"/>
      <c r="CF202" s="549">
        <f>BJ202</f>
        <v>9</v>
      </c>
      <c r="CG202" s="549"/>
      <c r="CH202" s="550" t="s">
        <v>11</v>
      </c>
      <c r="CI202" s="550"/>
      <c r="CJ202" s="550"/>
      <c r="CK202" s="550"/>
      <c r="CL202" s="551" t="s">
        <v>12</v>
      </c>
      <c r="CM202" s="552">
        <f>BI202</f>
        <v>0.36250000000000004</v>
      </c>
      <c r="CN202" s="552"/>
      <c r="CO202" s="553" t="s">
        <v>9</v>
      </c>
      <c r="CP202" s="553"/>
      <c r="CQ202" s="541" t="str">
        <f>BL203</f>
        <v>A</v>
      </c>
      <c r="CR202" s="86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  <c r="DC202" s="87"/>
      <c r="DD202" s="542" t="s">
        <v>13</v>
      </c>
      <c r="DE202" s="542"/>
      <c r="DF202" s="542"/>
      <c r="DG202" s="543">
        <f>BK203</f>
        <v>6</v>
      </c>
      <c r="DH202" s="543"/>
      <c r="DI202" s="88"/>
    </row>
    <row r="203" spans="60:113" ht="20.25" customHeight="1" x14ac:dyDescent="0.25">
      <c r="BK203" s="6">
        <f>AY21</f>
        <v>6</v>
      </c>
      <c r="BL203" s="6" t="str">
        <f>AZ21</f>
        <v>A</v>
      </c>
      <c r="BM203" s="6" t="str">
        <f>BA21</f>
        <v>Bezručova "A"</v>
      </c>
      <c r="BN203" s="6">
        <f>BB21</f>
        <v>0</v>
      </c>
      <c r="BO203" s="6" t="str">
        <f>BC21</f>
        <v>Prok.Velikého "B"</v>
      </c>
      <c r="BQ203" s="85"/>
      <c r="BR203" s="548"/>
      <c r="BS203" s="548"/>
      <c r="BT203" s="548"/>
      <c r="BU203" s="548"/>
      <c r="BV203" s="86"/>
      <c r="BW203" s="86"/>
      <c r="BX203" s="86"/>
      <c r="BY203" s="86"/>
      <c r="BZ203" s="86"/>
      <c r="CA203" s="86"/>
      <c r="CB203" s="86"/>
      <c r="CC203" s="86"/>
      <c r="CD203" s="86"/>
      <c r="CE203" s="86"/>
      <c r="CF203" s="549"/>
      <c r="CG203" s="549"/>
      <c r="CH203" s="550"/>
      <c r="CI203" s="550"/>
      <c r="CJ203" s="550"/>
      <c r="CK203" s="550"/>
      <c r="CL203" s="551"/>
      <c r="CM203" s="552"/>
      <c r="CN203" s="552"/>
      <c r="CO203" s="553"/>
      <c r="CP203" s="553"/>
      <c r="CQ203" s="541"/>
      <c r="CR203" s="86"/>
      <c r="CS203" s="86"/>
      <c r="CT203" s="86"/>
      <c r="CU203" s="86"/>
      <c r="CV203" s="86"/>
      <c r="CW203" s="86"/>
      <c r="CX203" s="86"/>
      <c r="CY203" s="86"/>
      <c r="CZ203" s="86"/>
      <c r="DA203" s="86"/>
      <c r="DB203" s="86"/>
      <c r="DC203" s="87"/>
      <c r="DD203" s="542"/>
      <c r="DE203" s="542"/>
      <c r="DF203" s="542"/>
      <c r="DG203" s="543"/>
      <c r="DH203" s="543"/>
      <c r="DI203" s="88"/>
    </row>
    <row r="204" spans="60:113" ht="20.25" customHeight="1" x14ac:dyDescent="0.25">
      <c r="BQ204" s="85"/>
      <c r="BR204" s="89"/>
      <c r="BS204" s="89"/>
      <c r="BT204" s="89"/>
      <c r="BU204" s="89"/>
      <c r="BV204" s="587" t="s">
        <v>16</v>
      </c>
      <c r="BW204" s="587"/>
      <c r="BX204" s="90">
        <f>BM202</f>
        <v>1</v>
      </c>
      <c r="BY204" s="91" t="s">
        <v>17</v>
      </c>
      <c r="BZ204" s="585" t="str">
        <f>LOOKUP(BX204,$B$2:$B$20,$C$2:$C$20)</f>
        <v>Bezručova "A"</v>
      </c>
      <c r="CA204" s="585"/>
      <c r="CB204" s="585"/>
      <c r="CC204" s="585"/>
      <c r="CD204" s="585"/>
      <c r="CE204" s="585"/>
      <c r="CF204" s="585"/>
      <c r="CG204" s="585"/>
      <c r="CH204" s="585"/>
      <c r="CI204" s="585"/>
      <c r="CJ204" s="586"/>
      <c r="CK204" s="586"/>
      <c r="CL204" s="92"/>
      <c r="CM204" s="92"/>
      <c r="CN204" s="92"/>
      <c r="CO204" s="92"/>
      <c r="CP204" s="92"/>
      <c r="CQ204" s="89"/>
      <c r="CR204" s="587" t="s">
        <v>16</v>
      </c>
      <c r="CS204" s="587"/>
      <c r="CT204" s="90">
        <f>BO202</f>
        <v>4</v>
      </c>
      <c r="CU204" s="91" t="s">
        <v>17</v>
      </c>
      <c r="CV204" s="585" t="str">
        <f>LOOKUP(CT204,$B$2:$B$20,$C$2:$C$20)</f>
        <v>Prok.Velikého "B"</v>
      </c>
      <c r="CW204" s="585"/>
      <c r="CX204" s="585"/>
      <c r="CY204" s="585"/>
      <c r="CZ204" s="585"/>
      <c r="DA204" s="585"/>
      <c r="DB204" s="585"/>
      <c r="DC204" s="585"/>
      <c r="DD204" s="585"/>
      <c r="DE204" s="585"/>
      <c r="DF204" s="585"/>
      <c r="DG204" s="585"/>
      <c r="DH204" s="585"/>
      <c r="DI204" s="88"/>
    </row>
    <row r="205" spans="60:113" ht="20.25" customHeight="1" x14ac:dyDescent="0.25">
      <c r="BQ205" s="85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93"/>
      <c r="DD205" s="93"/>
      <c r="DE205" s="93"/>
      <c r="DF205" s="93"/>
      <c r="DG205" s="93"/>
      <c r="DH205" s="93"/>
      <c r="DI205" s="88"/>
    </row>
    <row r="206" spans="60:113" ht="20.25" customHeight="1" x14ac:dyDescent="0.25">
      <c r="BQ206" s="85"/>
      <c r="BR206" s="94" t="s">
        <v>21</v>
      </c>
      <c r="BS206" s="95">
        <f>BX204</f>
        <v>1</v>
      </c>
      <c r="BT206" s="96" t="s">
        <v>10</v>
      </c>
      <c r="BU206" s="97">
        <v>1</v>
      </c>
      <c r="BV206" s="97">
        <v>2</v>
      </c>
      <c r="BW206" s="97">
        <v>3</v>
      </c>
      <c r="BX206" s="97">
        <v>4</v>
      </c>
      <c r="BY206" s="97">
        <v>5</v>
      </c>
      <c r="BZ206" s="97">
        <v>6</v>
      </c>
      <c r="CA206" s="97">
        <v>7</v>
      </c>
      <c r="CB206" s="97">
        <v>8</v>
      </c>
      <c r="CC206" s="97">
        <v>9</v>
      </c>
      <c r="CD206" s="97">
        <v>10</v>
      </c>
      <c r="CE206" s="97">
        <v>11</v>
      </c>
      <c r="CF206" s="97">
        <v>12</v>
      </c>
      <c r="CG206" s="97">
        <v>13</v>
      </c>
      <c r="CH206" s="97">
        <v>14</v>
      </c>
      <c r="CI206" s="97">
        <v>15</v>
      </c>
      <c r="CJ206" s="97">
        <v>16</v>
      </c>
      <c r="CK206" s="97">
        <v>17</v>
      </c>
      <c r="CL206" s="97">
        <v>18</v>
      </c>
      <c r="CM206" s="97">
        <v>19</v>
      </c>
      <c r="CN206" s="97">
        <v>20</v>
      </c>
      <c r="CO206" s="97">
        <v>21</v>
      </c>
      <c r="CP206" s="97">
        <v>22</v>
      </c>
      <c r="CQ206" s="97">
        <v>23</v>
      </c>
      <c r="CR206" s="97">
        <v>24</v>
      </c>
      <c r="CS206" s="97">
        <v>25</v>
      </c>
      <c r="CT206" s="97">
        <v>26</v>
      </c>
      <c r="CU206" s="97">
        <v>27</v>
      </c>
      <c r="CV206" s="97">
        <v>28</v>
      </c>
      <c r="CW206" s="97">
        <v>29</v>
      </c>
      <c r="CX206" s="97">
        <v>30</v>
      </c>
      <c r="CY206" s="97">
        <v>31</v>
      </c>
      <c r="CZ206" s="97">
        <v>32</v>
      </c>
      <c r="DA206" s="97">
        <v>33</v>
      </c>
      <c r="DB206" s="97">
        <v>34</v>
      </c>
      <c r="DC206" s="98">
        <v>35</v>
      </c>
      <c r="DD206" s="98">
        <v>36</v>
      </c>
      <c r="DE206" s="98">
        <v>37</v>
      </c>
      <c r="DF206" s="98">
        <v>38</v>
      </c>
      <c r="DG206" s="98">
        <v>39</v>
      </c>
      <c r="DH206" s="98">
        <v>40</v>
      </c>
      <c r="DI206" s="88"/>
    </row>
    <row r="207" spans="60:113" ht="20.25" customHeight="1" x14ac:dyDescent="0.25">
      <c r="BQ207" s="85"/>
      <c r="BR207" s="99"/>
      <c r="BS207" s="100"/>
      <c r="BT207" s="101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3"/>
      <c r="DD207" s="103"/>
      <c r="DE207" s="103"/>
      <c r="DF207" s="103"/>
      <c r="DG207" s="103"/>
      <c r="DH207" s="103"/>
      <c r="DI207" s="88"/>
    </row>
    <row r="208" spans="60:113" ht="20.25" customHeight="1" x14ac:dyDescent="0.25">
      <c r="BQ208" s="85"/>
      <c r="BR208" s="104" t="s">
        <v>21</v>
      </c>
      <c r="BS208" s="105">
        <f>CT204</f>
        <v>4</v>
      </c>
      <c r="BT208" s="106" t="s">
        <v>10</v>
      </c>
      <c r="BU208" s="97">
        <v>1</v>
      </c>
      <c r="BV208" s="97">
        <v>2</v>
      </c>
      <c r="BW208" s="97">
        <v>3</v>
      </c>
      <c r="BX208" s="97">
        <v>4</v>
      </c>
      <c r="BY208" s="97">
        <v>5</v>
      </c>
      <c r="BZ208" s="97">
        <v>6</v>
      </c>
      <c r="CA208" s="97">
        <v>7</v>
      </c>
      <c r="CB208" s="97">
        <v>8</v>
      </c>
      <c r="CC208" s="97">
        <v>9</v>
      </c>
      <c r="CD208" s="97">
        <v>10</v>
      </c>
      <c r="CE208" s="97">
        <v>11</v>
      </c>
      <c r="CF208" s="97">
        <v>12</v>
      </c>
      <c r="CG208" s="97">
        <v>13</v>
      </c>
      <c r="CH208" s="97">
        <v>14</v>
      </c>
      <c r="CI208" s="97">
        <v>15</v>
      </c>
      <c r="CJ208" s="97">
        <v>16</v>
      </c>
      <c r="CK208" s="97">
        <v>17</v>
      </c>
      <c r="CL208" s="97">
        <v>18</v>
      </c>
      <c r="CM208" s="97">
        <v>19</v>
      </c>
      <c r="CN208" s="97">
        <v>20</v>
      </c>
      <c r="CO208" s="97">
        <v>21</v>
      </c>
      <c r="CP208" s="97">
        <v>22</v>
      </c>
      <c r="CQ208" s="97">
        <v>23</v>
      </c>
      <c r="CR208" s="97">
        <v>24</v>
      </c>
      <c r="CS208" s="97">
        <v>25</v>
      </c>
      <c r="CT208" s="97">
        <v>26</v>
      </c>
      <c r="CU208" s="97">
        <v>27</v>
      </c>
      <c r="CV208" s="97">
        <v>28</v>
      </c>
      <c r="CW208" s="97">
        <v>29</v>
      </c>
      <c r="CX208" s="97">
        <v>30</v>
      </c>
      <c r="CY208" s="97">
        <v>31</v>
      </c>
      <c r="CZ208" s="97">
        <v>32</v>
      </c>
      <c r="DA208" s="97">
        <v>33</v>
      </c>
      <c r="DB208" s="97">
        <v>34</v>
      </c>
      <c r="DC208" s="98">
        <v>35</v>
      </c>
      <c r="DD208" s="98">
        <v>36</v>
      </c>
      <c r="DE208" s="98">
        <v>37</v>
      </c>
      <c r="DF208" s="98">
        <v>38</v>
      </c>
      <c r="DG208" s="98">
        <v>39</v>
      </c>
      <c r="DH208" s="98">
        <v>40</v>
      </c>
      <c r="DI208" s="88"/>
    </row>
    <row r="209" spans="60:113" ht="20.25" customHeight="1" thickBot="1" x14ac:dyDescent="0.3">
      <c r="BQ209" s="107"/>
      <c r="BR209" s="108"/>
      <c r="BS209" s="108"/>
      <c r="BT209" s="108"/>
      <c r="BU209" s="108"/>
      <c r="BV209" s="108"/>
      <c r="BW209" s="108"/>
      <c r="BX209" s="108"/>
      <c r="BY209" s="108"/>
      <c r="BZ209" s="108"/>
      <c r="CA209" s="108"/>
      <c r="CB209" s="108"/>
      <c r="CC209" s="108"/>
      <c r="CD209" s="108"/>
      <c r="CE209" s="108"/>
      <c r="CF209" s="108"/>
      <c r="CG209" s="108"/>
      <c r="CH209" s="108"/>
      <c r="CI209" s="108"/>
      <c r="CJ209" s="108"/>
      <c r="CK209" s="108"/>
      <c r="CL209" s="108"/>
      <c r="CM209" s="108"/>
      <c r="CN209" s="108"/>
      <c r="CO209" s="108"/>
      <c r="CP209" s="108"/>
      <c r="CQ209" s="108"/>
      <c r="CR209" s="108"/>
      <c r="CS209" s="108"/>
      <c r="CT209" s="108"/>
      <c r="CU209" s="108"/>
      <c r="CV209" s="108"/>
      <c r="CW209" s="108"/>
      <c r="CX209" s="108"/>
      <c r="CY209" s="108"/>
      <c r="CZ209" s="108"/>
      <c r="DA209" s="108"/>
      <c r="DB209" s="108"/>
      <c r="DC209" s="108"/>
      <c r="DD209" s="108"/>
      <c r="DE209" s="108"/>
      <c r="DF209" s="108"/>
      <c r="DG209" s="108"/>
      <c r="DH209" s="108"/>
      <c r="DI209" s="109"/>
    </row>
    <row r="210" spans="60:113" ht="20.25" customHeight="1" thickTop="1" x14ac:dyDescent="0.25">
      <c r="BQ210" s="82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4"/>
    </row>
    <row r="211" spans="60:113" ht="20.25" customHeight="1" x14ac:dyDescent="0.25">
      <c r="BH211" s="6" t="str">
        <f>AV22</f>
        <v>3. KOLO</v>
      </c>
      <c r="BI211" s="6">
        <f>AW22</f>
        <v>0.3708333333333334</v>
      </c>
      <c r="BJ211" s="6">
        <f>AX22</f>
        <v>14</v>
      </c>
      <c r="BK211" s="6" t="str">
        <f t="shared" ref="BK211:BO212" si="25">AY22</f>
        <v>HŘIŠTĚ</v>
      </c>
      <c r="BL211" s="6" t="str">
        <f t="shared" si="25"/>
        <v>skupina</v>
      </c>
      <c r="BM211" s="6">
        <f t="shared" si="25"/>
        <v>6</v>
      </c>
      <c r="BN211" s="6" t="str">
        <f t="shared" si="25"/>
        <v>:</v>
      </c>
      <c r="BO211" s="6">
        <f t="shared" si="25"/>
        <v>9</v>
      </c>
      <c r="BQ211" s="85"/>
      <c r="BR211" s="548" t="str">
        <f>BH211</f>
        <v>3. KOLO</v>
      </c>
      <c r="BS211" s="548"/>
      <c r="BT211" s="548"/>
      <c r="BU211" s="548"/>
      <c r="BV211" s="86"/>
      <c r="BW211" s="86"/>
      <c r="BX211" s="86"/>
      <c r="BY211" s="86"/>
      <c r="BZ211" s="86"/>
      <c r="CA211" s="86"/>
      <c r="CB211" s="86"/>
      <c r="CC211" s="86"/>
      <c r="CD211" s="86"/>
      <c r="CE211" s="86"/>
      <c r="CF211" s="549">
        <f>BJ211</f>
        <v>14</v>
      </c>
      <c r="CG211" s="549"/>
      <c r="CH211" s="550" t="s">
        <v>11</v>
      </c>
      <c r="CI211" s="550"/>
      <c r="CJ211" s="550"/>
      <c r="CK211" s="550"/>
      <c r="CL211" s="551" t="s">
        <v>12</v>
      </c>
      <c r="CM211" s="552">
        <f>BI211</f>
        <v>0.3708333333333334</v>
      </c>
      <c r="CN211" s="552"/>
      <c r="CO211" s="553" t="s">
        <v>9</v>
      </c>
      <c r="CP211" s="553"/>
      <c r="CQ211" s="541" t="str">
        <f>BL212</f>
        <v>B</v>
      </c>
      <c r="CR211" s="86"/>
      <c r="CS211" s="86"/>
      <c r="CT211" s="86"/>
      <c r="CU211" s="86"/>
      <c r="CV211" s="86"/>
      <c r="CW211" s="86"/>
      <c r="CX211" s="86"/>
      <c r="CY211" s="86"/>
      <c r="CZ211" s="86"/>
      <c r="DA211" s="86"/>
      <c r="DB211" s="86"/>
      <c r="DC211" s="87"/>
      <c r="DD211" s="542" t="s">
        <v>13</v>
      </c>
      <c r="DE211" s="542"/>
      <c r="DF211" s="542"/>
      <c r="DG211" s="543">
        <f>BK212</f>
        <v>6</v>
      </c>
      <c r="DH211" s="543"/>
      <c r="DI211" s="88"/>
    </row>
    <row r="212" spans="60:113" ht="20.25" customHeight="1" x14ac:dyDescent="0.25">
      <c r="BK212" s="6">
        <f t="shared" si="25"/>
        <v>6</v>
      </c>
      <c r="BL212" s="6" t="str">
        <f t="shared" si="25"/>
        <v>B</v>
      </c>
      <c r="BM212" s="6" t="str">
        <f t="shared" si="25"/>
        <v>Červ. Pečky "A"</v>
      </c>
      <c r="BN212" s="6">
        <f t="shared" si="25"/>
        <v>0</v>
      </c>
      <c r="BO212" s="6" t="str">
        <f t="shared" si="25"/>
        <v>Velim "B"</v>
      </c>
      <c r="BQ212" s="85"/>
      <c r="BR212" s="548"/>
      <c r="BS212" s="548"/>
      <c r="BT212" s="548"/>
      <c r="BU212" s="548"/>
      <c r="BV212" s="86"/>
      <c r="BW212" s="86"/>
      <c r="BX212" s="86"/>
      <c r="BY212" s="86"/>
      <c r="BZ212" s="86"/>
      <c r="CA212" s="86"/>
      <c r="CB212" s="86"/>
      <c r="CC212" s="86"/>
      <c r="CD212" s="86"/>
      <c r="CE212" s="86"/>
      <c r="CF212" s="549"/>
      <c r="CG212" s="549"/>
      <c r="CH212" s="550"/>
      <c r="CI212" s="550"/>
      <c r="CJ212" s="550"/>
      <c r="CK212" s="550"/>
      <c r="CL212" s="551"/>
      <c r="CM212" s="552"/>
      <c r="CN212" s="552"/>
      <c r="CO212" s="553"/>
      <c r="CP212" s="553"/>
      <c r="CQ212" s="541"/>
      <c r="CR212" s="86"/>
      <c r="CS212" s="86"/>
      <c r="CT212" s="86"/>
      <c r="CU212" s="86"/>
      <c r="CV212" s="86"/>
      <c r="CW212" s="86"/>
      <c r="CX212" s="86"/>
      <c r="CY212" s="86"/>
      <c r="CZ212" s="86"/>
      <c r="DA212" s="86"/>
      <c r="DB212" s="86"/>
      <c r="DC212" s="87"/>
      <c r="DD212" s="542"/>
      <c r="DE212" s="542"/>
      <c r="DF212" s="542"/>
      <c r="DG212" s="543"/>
      <c r="DH212" s="543"/>
      <c r="DI212" s="88"/>
    </row>
    <row r="213" spans="60:113" ht="20.25" customHeight="1" x14ac:dyDescent="0.25">
      <c r="BQ213" s="85"/>
      <c r="BR213" s="89"/>
      <c r="BS213" s="89"/>
      <c r="BT213" s="89"/>
      <c r="BU213" s="89"/>
      <c r="BV213" s="587" t="s">
        <v>16</v>
      </c>
      <c r="BW213" s="587"/>
      <c r="BX213" s="90">
        <f>BM211</f>
        <v>6</v>
      </c>
      <c r="BY213" s="91" t="s">
        <v>17</v>
      </c>
      <c r="BZ213" s="585" t="str">
        <f>LOOKUP(BX213,$B$2:$B$20,$C$2:$C$20)</f>
        <v>Červ. Pečky "A"</v>
      </c>
      <c r="CA213" s="585"/>
      <c r="CB213" s="585"/>
      <c r="CC213" s="585"/>
      <c r="CD213" s="585"/>
      <c r="CE213" s="585"/>
      <c r="CF213" s="585"/>
      <c r="CG213" s="585"/>
      <c r="CH213" s="585"/>
      <c r="CI213" s="585"/>
      <c r="CJ213" s="586"/>
      <c r="CK213" s="586"/>
      <c r="CL213" s="92"/>
      <c r="CM213" s="92"/>
      <c r="CN213" s="92"/>
      <c r="CO213" s="92"/>
      <c r="CP213" s="92"/>
      <c r="CQ213" s="89"/>
      <c r="CR213" s="587" t="s">
        <v>16</v>
      </c>
      <c r="CS213" s="587"/>
      <c r="CT213" s="90">
        <f>BO211</f>
        <v>9</v>
      </c>
      <c r="CU213" s="91" t="s">
        <v>17</v>
      </c>
      <c r="CV213" s="585" t="str">
        <f>LOOKUP(CT213,$B$2:$B$20,$C$2:$C$20)</f>
        <v>Velim "B"</v>
      </c>
      <c r="CW213" s="585"/>
      <c r="CX213" s="585"/>
      <c r="CY213" s="585"/>
      <c r="CZ213" s="585"/>
      <c r="DA213" s="585"/>
      <c r="DB213" s="585"/>
      <c r="DC213" s="585"/>
      <c r="DD213" s="585"/>
      <c r="DE213" s="585"/>
      <c r="DF213" s="585"/>
      <c r="DG213" s="585"/>
      <c r="DH213" s="585"/>
      <c r="DI213" s="88"/>
    </row>
    <row r="214" spans="60:113" ht="20.25" customHeight="1" x14ac:dyDescent="0.25">
      <c r="BQ214" s="85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93"/>
      <c r="DD214" s="93"/>
      <c r="DE214" s="93"/>
      <c r="DF214" s="93"/>
      <c r="DG214" s="93"/>
      <c r="DH214" s="93"/>
      <c r="DI214" s="88"/>
    </row>
    <row r="215" spans="60:113" ht="20.25" customHeight="1" x14ac:dyDescent="0.25">
      <c r="BQ215" s="85"/>
      <c r="BR215" s="94" t="s">
        <v>21</v>
      </c>
      <c r="BS215" s="95">
        <f>BX213</f>
        <v>6</v>
      </c>
      <c r="BT215" s="96" t="s">
        <v>10</v>
      </c>
      <c r="BU215" s="97">
        <v>1</v>
      </c>
      <c r="BV215" s="97">
        <v>2</v>
      </c>
      <c r="BW215" s="97">
        <v>3</v>
      </c>
      <c r="BX215" s="97">
        <v>4</v>
      </c>
      <c r="BY215" s="97">
        <v>5</v>
      </c>
      <c r="BZ215" s="97">
        <v>6</v>
      </c>
      <c r="CA215" s="97">
        <v>7</v>
      </c>
      <c r="CB215" s="97">
        <v>8</v>
      </c>
      <c r="CC215" s="97">
        <v>9</v>
      </c>
      <c r="CD215" s="97">
        <v>10</v>
      </c>
      <c r="CE215" s="97">
        <v>11</v>
      </c>
      <c r="CF215" s="97">
        <v>12</v>
      </c>
      <c r="CG215" s="97">
        <v>13</v>
      </c>
      <c r="CH215" s="97">
        <v>14</v>
      </c>
      <c r="CI215" s="97">
        <v>15</v>
      </c>
      <c r="CJ215" s="97">
        <v>16</v>
      </c>
      <c r="CK215" s="97">
        <v>17</v>
      </c>
      <c r="CL215" s="97">
        <v>18</v>
      </c>
      <c r="CM215" s="97">
        <v>19</v>
      </c>
      <c r="CN215" s="97">
        <v>20</v>
      </c>
      <c r="CO215" s="97">
        <v>21</v>
      </c>
      <c r="CP215" s="97">
        <v>22</v>
      </c>
      <c r="CQ215" s="97">
        <v>23</v>
      </c>
      <c r="CR215" s="97">
        <v>24</v>
      </c>
      <c r="CS215" s="97">
        <v>25</v>
      </c>
      <c r="CT215" s="97">
        <v>26</v>
      </c>
      <c r="CU215" s="97">
        <v>27</v>
      </c>
      <c r="CV215" s="97">
        <v>28</v>
      </c>
      <c r="CW215" s="97">
        <v>29</v>
      </c>
      <c r="CX215" s="97">
        <v>30</v>
      </c>
      <c r="CY215" s="97">
        <v>31</v>
      </c>
      <c r="CZ215" s="97">
        <v>32</v>
      </c>
      <c r="DA215" s="97">
        <v>33</v>
      </c>
      <c r="DB215" s="97">
        <v>34</v>
      </c>
      <c r="DC215" s="98">
        <v>35</v>
      </c>
      <c r="DD215" s="98">
        <v>36</v>
      </c>
      <c r="DE215" s="98">
        <v>37</v>
      </c>
      <c r="DF215" s="98">
        <v>38</v>
      </c>
      <c r="DG215" s="98">
        <v>39</v>
      </c>
      <c r="DH215" s="98">
        <v>40</v>
      </c>
      <c r="DI215" s="88"/>
    </row>
    <row r="216" spans="60:113" ht="20.25" customHeight="1" x14ac:dyDescent="0.25">
      <c r="BQ216" s="85"/>
      <c r="BR216" s="99"/>
      <c r="BS216" s="100"/>
      <c r="BT216" s="101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3"/>
      <c r="DD216" s="103"/>
      <c r="DE216" s="103"/>
      <c r="DF216" s="103"/>
      <c r="DG216" s="103"/>
      <c r="DH216" s="103"/>
      <c r="DI216" s="88"/>
    </row>
    <row r="217" spans="60:113" ht="20.25" customHeight="1" x14ac:dyDescent="0.25">
      <c r="BQ217" s="85"/>
      <c r="BR217" s="104" t="s">
        <v>21</v>
      </c>
      <c r="BS217" s="105">
        <f>CT213</f>
        <v>9</v>
      </c>
      <c r="BT217" s="106" t="s">
        <v>10</v>
      </c>
      <c r="BU217" s="97">
        <v>1</v>
      </c>
      <c r="BV217" s="97">
        <v>2</v>
      </c>
      <c r="BW217" s="97">
        <v>3</v>
      </c>
      <c r="BX217" s="97">
        <v>4</v>
      </c>
      <c r="BY217" s="97">
        <v>5</v>
      </c>
      <c r="BZ217" s="97">
        <v>6</v>
      </c>
      <c r="CA217" s="97">
        <v>7</v>
      </c>
      <c r="CB217" s="97">
        <v>8</v>
      </c>
      <c r="CC217" s="97">
        <v>9</v>
      </c>
      <c r="CD217" s="97">
        <v>10</v>
      </c>
      <c r="CE217" s="97">
        <v>11</v>
      </c>
      <c r="CF217" s="97">
        <v>12</v>
      </c>
      <c r="CG217" s="97">
        <v>13</v>
      </c>
      <c r="CH217" s="97">
        <v>14</v>
      </c>
      <c r="CI217" s="97">
        <v>15</v>
      </c>
      <c r="CJ217" s="97">
        <v>16</v>
      </c>
      <c r="CK217" s="97">
        <v>17</v>
      </c>
      <c r="CL217" s="97">
        <v>18</v>
      </c>
      <c r="CM217" s="97">
        <v>19</v>
      </c>
      <c r="CN217" s="97">
        <v>20</v>
      </c>
      <c r="CO217" s="97">
        <v>21</v>
      </c>
      <c r="CP217" s="97">
        <v>22</v>
      </c>
      <c r="CQ217" s="97">
        <v>23</v>
      </c>
      <c r="CR217" s="97">
        <v>24</v>
      </c>
      <c r="CS217" s="97">
        <v>25</v>
      </c>
      <c r="CT217" s="97">
        <v>26</v>
      </c>
      <c r="CU217" s="97">
        <v>27</v>
      </c>
      <c r="CV217" s="97">
        <v>28</v>
      </c>
      <c r="CW217" s="97">
        <v>29</v>
      </c>
      <c r="CX217" s="97">
        <v>30</v>
      </c>
      <c r="CY217" s="97">
        <v>31</v>
      </c>
      <c r="CZ217" s="97">
        <v>32</v>
      </c>
      <c r="DA217" s="97">
        <v>33</v>
      </c>
      <c r="DB217" s="97">
        <v>34</v>
      </c>
      <c r="DC217" s="98">
        <v>35</v>
      </c>
      <c r="DD217" s="98">
        <v>36</v>
      </c>
      <c r="DE217" s="98">
        <v>37</v>
      </c>
      <c r="DF217" s="98">
        <v>38</v>
      </c>
      <c r="DG217" s="98">
        <v>39</v>
      </c>
      <c r="DH217" s="98">
        <v>40</v>
      </c>
      <c r="DI217" s="88"/>
    </row>
    <row r="218" spans="60:113" ht="20.25" customHeight="1" thickBot="1" x14ac:dyDescent="0.3">
      <c r="BQ218" s="107"/>
      <c r="BR218" s="108"/>
      <c r="BS218" s="108"/>
      <c r="BT218" s="108"/>
      <c r="BU218" s="108"/>
      <c r="BV218" s="108"/>
      <c r="BW218" s="108"/>
      <c r="BX218" s="108"/>
      <c r="BY218" s="108"/>
      <c r="BZ218" s="108"/>
      <c r="CA218" s="108"/>
      <c r="CB218" s="108"/>
      <c r="CC218" s="108"/>
      <c r="CD218" s="108"/>
      <c r="CE218" s="108"/>
      <c r="CF218" s="108"/>
      <c r="CG218" s="108"/>
      <c r="CH218" s="108"/>
      <c r="CI218" s="108"/>
      <c r="CJ218" s="108"/>
      <c r="CK218" s="108"/>
      <c r="CL218" s="108"/>
      <c r="CM218" s="108"/>
      <c r="CN218" s="108"/>
      <c r="CO218" s="108"/>
      <c r="CP218" s="108"/>
      <c r="CQ218" s="108"/>
      <c r="CR218" s="108"/>
      <c r="CS218" s="108"/>
      <c r="CT218" s="108"/>
      <c r="CU218" s="108"/>
      <c r="CV218" s="108"/>
      <c r="CW218" s="108"/>
      <c r="CX218" s="108"/>
      <c r="CY218" s="108"/>
      <c r="CZ218" s="108"/>
      <c r="DA218" s="108"/>
      <c r="DB218" s="108"/>
      <c r="DC218" s="108"/>
      <c r="DD218" s="108"/>
      <c r="DE218" s="108"/>
      <c r="DF218" s="108"/>
      <c r="DG218" s="108"/>
      <c r="DH218" s="108"/>
      <c r="DI218" s="109"/>
    </row>
    <row r="219" spans="60:113" ht="20.25" customHeight="1" thickTop="1" x14ac:dyDescent="0.25">
      <c r="BQ219" s="82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4"/>
    </row>
    <row r="220" spans="60:113" ht="20.25" customHeight="1" x14ac:dyDescent="0.25">
      <c r="BH220" s="6" t="str">
        <f>AV24</f>
        <v>4. KOLO</v>
      </c>
      <c r="BI220" s="6">
        <f>AW24</f>
        <v>0.37916666666666676</v>
      </c>
      <c r="BJ220" s="6">
        <f>AX24</f>
        <v>19</v>
      </c>
      <c r="BK220" s="6" t="str">
        <f t="shared" ref="BK220:BO221" si="26">AY24</f>
        <v>HŘIŠTĚ</v>
      </c>
      <c r="BL220" s="6" t="str">
        <f t="shared" si="26"/>
        <v>skupina</v>
      </c>
      <c r="BM220" s="6">
        <f t="shared" si="26"/>
        <v>12</v>
      </c>
      <c r="BN220" s="6" t="str">
        <f t="shared" si="26"/>
        <v>:</v>
      </c>
      <c r="BO220" s="6">
        <f t="shared" si="26"/>
        <v>13</v>
      </c>
      <c r="BQ220" s="85"/>
      <c r="BR220" s="548" t="str">
        <f>BH220</f>
        <v>4. KOLO</v>
      </c>
      <c r="BS220" s="548"/>
      <c r="BT220" s="548"/>
      <c r="BU220" s="548"/>
      <c r="BV220" s="86"/>
      <c r="BW220" s="86"/>
      <c r="BX220" s="86"/>
      <c r="BY220" s="86"/>
      <c r="BZ220" s="86"/>
      <c r="CA220" s="86"/>
      <c r="CB220" s="86"/>
      <c r="CC220" s="86"/>
      <c r="CD220" s="86"/>
      <c r="CE220" s="86"/>
      <c r="CF220" s="549">
        <f>BJ220</f>
        <v>19</v>
      </c>
      <c r="CG220" s="549"/>
      <c r="CH220" s="550" t="s">
        <v>11</v>
      </c>
      <c r="CI220" s="550"/>
      <c r="CJ220" s="550"/>
      <c r="CK220" s="550"/>
      <c r="CL220" s="551" t="s">
        <v>12</v>
      </c>
      <c r="CM220" s="552">
        <f>BI220</f>
        <v>0.37916666666666676</v>
      </c>
      <c r="CN220" s="552"/>
      <c r="CO220" s="553" t="s">
        <v>9</v>
      </c>
      <c r="CP220" s="553"/>
      <c r="CQ220" s="541" t="str">
        <f>BL221</f>
        <v>C</v>
      </c>
      <c r="CR220" s="86"/>
      <c r="CS220" s="86"/>
      <c r="CT220" s="86"/>
      <c r="CU220" s="86"/>
      <c r="CV220" s="86"/>
      <c r="CW220" s="86"/>
      <c r="CX220" s="86"/>
      <c r="CY220" s="86"/>
      <c r="CZ220" s="86"/>
      <c r="DA220" s="86"/>
      <c r="DB220" s="86"/>
      <c r="DC220" s="87"/>
      <c r="DD220" s="542" t="s">
        <v>13</v>
      </c>
      <c r="DE220" s="542"/>
      <c r="DF220" s="542"/>
      <c r="DG220" s="543">
        <f>BK221</f>
        <v>6</v>
      </c>
      <c r="DH220" s="543"/>
      <c r="DI220" s="88"/>
    </row>
    <row r="221" spans="60:113" ht="20.25" customHeight="1" x14ac:dyDescent="0.25">
      <c r="BK221" s="6">
        <f t="shared" si="26"/>
        <v>6</v>
      </c>
      <c r="BL221" s="6" t="str">
        <f t="shared" si="26"/>
        <v>C</v>
      </c>
      <c r="BM221" s="6" t="str">
        <f t="shared" si="26"/>
        <v>Prok.Velikého "A"</v>
      </c>
      <c r="BN221" s="6">
        <f t="shared" si="26"/>
        <v>0</v>
      </c>
      <c r="BO221" s="6" t="str">
        <f t="shared" si="26"/>
        <v>Bezručova "B"</v>
      </c>
      <c r="BQ221" s="85"/>
      <c r="BR221" s="548"/>
      <c r="BS221" s="548"/>
      <c r="BT221" s="548"/>
      <c r="BU221" s="548"/>
      <c r="BV221" s="86"/>
      <c r="BW221" s="86"/>
      <c r="BX221" s="86"/>
      <c r="BY221" s="86"/>
      <c r="BZ221" s="86"/>
      <c r="CA221" s="86"/>
      <c r="CB221" s="86"/>
      <c r="CC221" s="86"/>
      <c r="CD221" s="86"/>
      <c r="CE221" s="86"/>
      <c r="CF221" s="549"/>
      <c r="CG221" s="549"/>
      <c r="CH221" s="550"/>
      <c r="CI221" s="550"/>
      <c r="CJ221" s="550"/>
      <c r="CK221" s="550"/>
      <c r="CL221" s="551"/>
      <c r="CM221" s="552"/>
      <c r="CN221" s="552"/>
      <c r="CO221" s="553"/>
      <c r="CP221" s="553"/>
      <c r="CQ221" s="541"/>
      <c r="CR221" s="86"/>
      <c r="CS221" s="86"/>
      <c r="CT221" s="86"/>
      <c r="CU221" s="86"/>
      <c r="CV221" s="86"/>
      <c r="CW221" s="86"/>
      <c r="CX221" s="86"/>
      <c r="CY221" s="86"/>
      <c r="CZ221" s="86"/>
      <c r="DA221" s="86"/>
      <c r="DB221" s="86"/>
      <c r="DC221" s="87"/>
      <c r="DD221" s="542"/>
      <c r="DE221" s="542"/>
      <c r="DF221" s="542"/>
      <c r="DG221" s="543"/>
      <c r="DH221" s="543"/>
      <c r="DI221" s="88"/>
    </row>
    <row r="222" spans="60:113" ht="20.25" customHeight="1" x14ac:dyDescent="0.25">
      <c r="BQ222" s="85"/>
      <c r="BR222" s="89"/>
      <c r="BS222" s="89"/>
      <c r="BT222" s="89"/>
      <c r="BU222" s="89"/>
      <c r="BV222" s="587" t="s">
        <v>16</v>
      </c>
      <c r="BW222" s="587"/>
      <c r="BX222" s="90">
        <f>BM220</f>
        <v>12</v>
      </c>
      <c r="BY222" s="91" t="s">
        <v>17</v>
      </c>
      <c r="BZ222" s="585" t="str">
        <f>LOOKUP(BX222,$B$2:$B$20,$C$2:$C$20)</f>
        <v>Prok.Velikého "A"</v>
      </c>
      <c r="CA222" s="585"/>
      <c r="CB222" s="585"/>
      <c r="CC222" s="585"/>
      <c r="CD222" s="585"/>
      <c r="CE222" s="585"/>
      <c r="CF222" s="585"/>
      <c r="CG222" s="585"/>
      <c r="CH222" s="585"/>
      <c r="CI222" s="585"/>
      <c r="CJ222" s="586"/>
      <c r="CK222" s="586"/>
      <c r="CL222" s="92"/>
      <c r="CM222" s="92"/>
      <c r="CN222" s="92"/>
      <c r="CO222" s="92"/>
      <c r="CP222" s="92"/>
      <c r="CQ222" s="89"/>
      <c r="CR222" s="587" t="s">
        <v>16</v>
      </c>
      <c r="CS222" s="587"/>
      <c r="CT222" s="90">
        <f>BO220</f>
        <v>13</v>
      </c>
      <c r="CU222" s="91" t="s">
        <v>17</v>
      </c>
      <c r="CV222" s="585" t="str">
        <f>LOOKUP(CT222,$B$2:$B$20,$C$2:$C$20)</f>
        <v>Bezručova "B"</v>
      </c>
      <c r="CW222" s="585"/>
      <c r="CX222" s="585"/>
      <c r="CY222" s="585"/>
      <c r="CZ222" s="585"/>
      <c r="DA222" s="585"/>
      <c r="DB222" s="585"/>
      <c r="DC222" s="585"/>
      <c r="DD222" s="585"/>
      <c r="DE222" s="585"/>
      <c r="DF222" s="585"/>
      <c r="DG222" s="585"/>
      <c r="DH222" s="585"/>
      <c r="DI222" s="88"/>
    </row>
    <row r="223" spans="60:113" ht="20.25" customHeight="1" x14ac:dyDescent="0.25">
      <c r="BQ223" s="85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9"/>
      <c r="CV223" s="89"/>
      <c r="CW223" s="89"/>
      <c r="CX223" s="89"/>
      <c r="CY223" s="89"/>
      <c r="CZ223" s="89"/>
      <c r="DA223" s="89"/>
      <c r="DB223" s="89"/>
      <c r="DC223" s="93"/>
      <c r="DD223" s="93"/>
      <c r="DE223" s="93"/>
      <c r="DF223" s="93"/>
      <c r="DG223" s="93"/>
      <c r="DH223" s="93"/>
      <c r="DI223" s="88"/>
    </row>
    <row r="224" spans="60:113" ht="20.25" customHeight="1" x14ac:dyDescent="0.25">
      <c r="BQ224" s="85"/>
      <c r="BR224" s="94" t="s">
        <v>21</v>
      </c>
      <c r="BS224" s="95">
        <f>BX222</f>
        <v>12</v>
      </c>
      <c r="BT224" s="96" t="s">
        <v>10</v>
      </c>
      <c r="BU224" s="97">
        <v>1</v>
      </c>
      <c r="BV224" s="97">
        <v>2</v>
      </c>
      <c r="BW224" s="97">
        <v>3</v>
      </c>
      <c r="BX224" s="97">
        <v>4</v>
      </c>
      <c r="BY224" s="97">
        <v>5</v>
      </c>
      <c r="BZ224" s="97">
        <v>6</v>
      </c>
      <c r="CA224" s="97">
        <v>7</v>
      </c>
      <c r="CB224" s="97">
        <v>8</v>
      </c>
      <c r="CC224" s="97">
        <v>9</v>
      </c>
      <c r="CD224" s="97">
        <v>10</v>
      </c>
      <c r="CE224" s="97">
        <v>11</v>
      </c>
      <c r="CF224" s="97">
        <v>12</v>
      </c>
      <c r="CG224" s="97">
        <v>13</v>
      </c>
      <c r="CH224" s="97">
        <v>14</v>
      </c>
      <c r="CI224" s="97">
        <v>15</v>
      </c>
      <c r="CJ224" s="97">
        <v>16</v>
      </c>
      <c r="CK224" s="97">
        <v>17</v>
      </c>
      <c r="CL224" s="97">
        <v>18</v>
      </c>
      <c r="CM224" s="97">
        <v>19</v>
      </c>
      <c r="CN224" s="97">
        <v>20</v>
      </c>
      <c r="CO224" s="97">
        <v>21</v>
      </c>
      <c r="CP224" s="97">
        <v>22</v>
      </c>
      <c r="CQ224" s="97">
        <v>23</v>
      </c>
      <c r="CR224" s="97">
        <v>24</v>
      </c>
      <c r="CS224" s="97">
        <v>25</v>
      </c>
      <c r="CT224" s="97">
        <v>26</v>
      </c>
      <c r="CU224" s="97">
        <v>27</v>
      </c>
      <c r="CV224" s="97">
        <v>28</v>
      </c>
      <c r="CW224" s="97">
        <v>29</v>
      </c>
      <c r="CX224" s="97">
        <v>30</v>
      </c>
      <c r="CY224" s="97">
        <v>31</v>
      </c>
      <c r="CZ224" s="97">
        <v>32</v>
      </c>
      <c r="DA224" s="97">
        <v>33</v>
      </c>
      <c r="DB224" s="97">
        <v>34</v>
      </c>
      <c r="DC224" s="98">
        <v>35</v>
      </c>
      <c r="DD224" s="98">
        <v>36</v>
      </c>
      <c r="DE224" s="98">
        <v>37</v>
      </c>
      <c r="DF224" s="98">
        <v>38</v>
      </c>
      <c r="DG224" s="98">
        <v>39</v>
      </c>
      <c r="DH224" s="98">
        <v>40</v>
      </c>
      <c r="DI224" s="88"/>
    </row>
    <row r="225" spans="60:113" ht="20.25" customHeight="1" x14ac:dyDescent="0.25">
      <c r="BQ225" s="85"/>
      <c r="BR225" s="99"/>
      <c r="BS225" s="100"/>
      <c r="BT225" s="101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3"/>
      <c r="DD225" s="103"/>
      <c r="DE225" s="103"/>
      <c r="DF225" s="103"/>
      <c r="DG225" s="103"/>
      <c r="DH225" s="103"/>
      <c r="DI225" s="88"/>
    </row>
    <row r="226" spans="60:113" ht="20.25" customHeight="1" x14ac:dyDescent="0.25">
      <c r="BQ226" s="85"/>
      <c r="BR226" s="104" t="s">
        <v>21</v>
      </c>
      <c r="BS226" s="105">
        <f>CT222</f>
        <v>13</v>
      </c>
      <c r="BT226" s="106" t="s">
        <v>10</v>
      </c>
      <c r="BU226" s="97">
        <v>1</v>
      </c>
      <c r="BV226" s="97">
        <v>2</v>
      </c>
      <c r="BW226" s="97">
        <v>3</v>
      </c>
      <c r="BX226" s="97">
        <v>4</v>
      </c>
      <c r="BY226" s="97">
        <v>5</v>
      </c>
      <c r="BZ226" s="97">
        <v>6</v>
      </c>
      <c r="CA226" s="97">
        <v>7</v>
      </c>
      <c r="CB226" s="97">
        <v>8</v>
      </c>
      <c r="CC226" s="97">
        <v>9</v>
      </c>
      <c r="CD226" s="97">
        <v>10</v>
      </c>
      <c r="CE226" s="97">
        <v>11</v>
      </c>
      <c r="CF226" s="97">
        <v>12</v>
      </c>
      <c r="CG226" s="97">
        <v>13</v>
      </c>
      <c r="CH226" s="97">
        <v>14</v>
      </c>
      <c r="CI226" s="97">
        <v>15</v>
      </c>
      <c r="CJ226" s="97">
        <v>16</v>
      </c>
      <c r="CK226" s="97">
        <v>17</v>
      </c>
      <c r="CL226" s="97">
        <v>18</v>
      </c>
      <c r="CM226" s="97">
        <v>19</v>
      </c>
      <c r="CN226" s="97">
        <v>20</v>
      </c>
      <c r="CO226" s="97">
        <v>21</v>
      </c>
      <c r="CP226" s="97">
        <v>22</v>
      </c>
      <c r="CQ226" s="97">
        <v>23</v>
      </c>
      <c r="CR226" s="97">
        <v>24</v>
      </c>
      <c r="CS226" s="97">
        <v>25</v>
      </c>
      <c r="CT226" s="97">
        <v>26</v>
      </c>
      <c r="CU226" s="97">
        <v>27</v>
      </c>
      <c r="CV226" s="97">
        <v>28</v>
      </c>
      <c r="CW226" s="97">
        <v>29</v>
      </c>
      <c r="CX226" s="97">
        <v>30</v>
      </c>
      <c r="CY226" s="97">
        <v>31</v>
      </c>
      <c r="CZ226" s="97">
        <v>32</v>
      </c>
      <c r="DA226" s="97">
        <v>33</v>
      </c>
      <c r="DB226" s="97">
        <v>34</v>
      </c>
      <c r="DC226" s="98">
        <v>35</v>
      </c>
      <c r="DD226" s="98">
        <v>36</v>
      </c>
      <c r="DE226" s="98">
        <v>37</v>
      </c>
      <c r="DF226" s="98">
        <v>38</v>
      </c>
      <c r="DG226" s="98">
        <v>39</v>
      </c>
      <c r="DH226" s="98">
        <v>40</v>
      </c>
      <c r="DI226" s="88"/>
    </row>
    <row r="227" spans="60:113" ht="20.25" customHeight="1" thickBot="1" x14ac:dyDescent="0.3">
      <c r="BQ227" s="107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9"/>
    </row>
    <row r="228" spans="60:113" ht="20.25" customHeight="1" thickTop="1" x14ac:dyDescent="0.25">
      <c r="BQ228" s="82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4"/>
    </row>
    <row r="229" spans="60:113" ht="20.25" customHeight="1" x14ac:dyDescent="0.25">
      <c r="BH229" s="6" t="str">
        <f>AV26</f>
        <v>5. KOLO</v>
      </c>
      <c r="BI229" s="6">
        <f>AW26</f>
        <v>0.38750000000000012</v>
      </c>
      <c r="BJ229" s="6">
        <f>AX26</f>
        <v>24</v>
      </c>
      <c r="BK229" s="6" t="str">
        <f t="shared" ref="BK229:BO230" si="27">AY26</f>
        <v>HŘIŠTĚ</v>
      </c>
      <c r="BL229" s="6" t="str">
        <f t="shared" si="27"/>
        <v>skupina</v>
      </c>
      <c r="BM229" s="6">
        <f t="shared" si="27"/>
        <v>17</v>
      </c>
      <c r="BN229" s="6" t="str">
        <f t="shared" si="27"/>
        <v>:</v>
      </c>
      <c r="BO229" s="6">
        <f t="shared" si="27"/>
        <v>19</v>
      </c>
      <c r="BQ229" s="85"/>
      <c r="BR229" s="548" t="str">
        <f>BH229</f>
        <v>5. KOLO</v>
      </c>
      <c r="BS229" s="548"/>
      <c r="BT229" s="548"/>
      <c r="BU229" s="548"/>
      <c r="BV229" s="86"/>
      <c r="BW229" s="86"/>
      <c r="BX229" s="86"/>
      <c r="BY229" s="86"/>
      <c r="BZ229" s="86"/>
      <c r="CA229" s="86"/>
      <c r="CB229" s="86"/>
      <c r="CC229" s="86"/>
      <c r="CD229" s="86"/>
      <c r="CE229" s="86"/>
      <c r="CF229" s="549">
        <f>BJ229</f>
        <v>24</v>
      </c>
      <c r="CG229" s="549"/>
      <c r="CH229" s="550" t="s">
        <v>11</v>
      </c>
      <c r="CI229" s="550"/>
      <c r="CJ229" s="550"/>
      <c r="CK229" s="550"/>
      <c r="CL229" s="551" t="s">
        <v>12</v>
      </c>
      <c r="CM229" s="552">
        <f>BI229</f>
        <v>0.38750000000000012</v>
      </c>
      <c r="CN229" s="552"/>
      <c r="CO229" s="553" t="s">
        <v>9</v>
      </c>
      <c r="CP229" s="553"/>
      <c r="CQ229" s="541" t="str">
        <f>BL230</f>
        <v>D</v>
      </c>
      <c r="CR229" s="86"/>
      <c r="CS229" s="86"/>
      <c r="CT229" s="86"/>
      <c r="CU229" s="86"/>
      <c r="CV229" s="86"/>
      <c r="CW229" s="86"/>
      <c r="CX229" s="86"/>
      <c r="CY229" s="86"/>
      <c r="CZ229" s="86"/>
      <c r="DA229" s="86"/>
      <c r="DB229" s="86"/>
      <c r="DC229" s="87"/>
      <c r="DD229" s="542" t="s">
        <v>13</v>
      </c>
      <c r="DE229" s="542"/>
      <c r="DF229" s="542"/>
      <c r="DG229" s="543">
        <f>BK230</f>
        <v>6</v>
      </c>
      <c r="DH229" s="543"/>
      <c r="DI229" s="88"/>
    </row>
    <row r="230" spans="60:113" ht="20.25" customHeight="1" x14ac:dyDescent="0.25">
      <c r="BK230" s="6">
        <f t="shared" si="27"/>
        <v>6</v>
      </c>
      <c r="BL230" s="6" t="str">
        <f t="shared" si="27"/>
        <v>D</v>
      </c>
      <c r="BM230" s="6" t="str">
        <f t="shared" si="27"/>
        <v>Velim "A"</v>
      </c>
      <c r="BN230" s="6">
        <f t="shared" si="27"/>
        <v>0</v>
      </c>
      <c r="BO230" s="6" t="str">
        <f t="shared" si="27"/>
        <v>Červ.Pečky "B"</v>
      </c>
      <c r="BQ230" s="85"/>
      <c r="BR230" s="548"/>
      <c r="BS230" s="548"/>
      <c r="BT230" s="548"/>
      <c r="BU230" s="548"/>
      <c r="BV230" s="86"/>
      <c r="BW230" s="86"/>
      <c r="BX230" s="86"/>
      <c r="BY230" s="86"/>
      <c r="BZ230" s="86"/>
      <c r="CA230" s="86"/>
      <c r="CB230" s="86"/>
      <c r="CC230" s="86"/>
      <c r="CD230" s="86"/>
      <c r="CE230" s="86"/>
      <c r="CF230" s="549"/>
      <c r="CG230" s="549"/>
      <c r="CH230" s="550"/>
      <c r="CI230" s="550"/>
      <c r="CJ230" s="550"/>
      <c r="CK230" s="550"/>
      <c r="CL230" s="551"/>
      <c r="CM230" s="552"/>
      <c r="CN230" s="552"/>
      <c r="CO230" s="553"/>
      <c r="CP230" s="553"/>
      <c r="CQ230" s="541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  <c r="DC230" s="87"/>
      <c r="DD230" s="542"/>
      <c r="DE230" s="542"/>
      <c r="DF230" s="542"/>
      <c r="DG230" s="543"/>
      <c r="DH230" s="543"/>
      <c r="DI230" s="88"/>
    </row>
    <row r="231" spans="60:113" ht="20.25" customHeight="1" x14ac:dyDescent="0.25">
      <c r="BQ231" s="85"/>
      <c r="BR231" s="89"/>
      <c r="BS231" s="89"/>
      <c r="BT231" s="89"/>
      <c r="BU231" s="89"/>
      <c r="BV231" s="587" t="s">
        <v>16</v>
      </c>
      <c r="BW231" s="587"/>
      <c r="BX231" s="90">
        <f>BM229</f>
        <v>17</v>
      </c>
      <c r="BY231" s="91" t="s">
        <v>17</v>
      </c>
      <c r="BZ231" s="585" t="str">
        <f>LOOKUP(BX231,$B$2:$B$20,$C$2:$C$20)</f>
        <v>Velim "A"</v>
      </c>
      <c r="CA231" s="585"/>
      <c r="CB231" s="585"/>
      <c r="CC231" s="585"/>
      <c r="CD231" s="585"/>
      <c r="CE231" s="585"/>
      <c r="CF231" s="585"/>
      <c r="CG231" s="585"/>
      <c r="CH231" s="585"/>
      <c r="CI231" s="585"/>
      <c r="CJ231" s="586"/>
      <c r="CK231" s="586"/>
      <c r="CL231" s="92"/>
      <c r="CM231" s="92"/>
      <c r="CN231" s="92"/>
      <c r="CO231" s="92"/>
      <c r="CP231" s="92"/>
      <c r="CQ231" s="89"/>
      <c r="CR231" s="587" t="s">
        <v>16</v>
      </c>
      <c r="CS231" s="587"/>
      <c r="CT231" s="90">
        <f>BO229</f>
        <v>19</v>
      </c>
      <c r="CU231" s="91" t="s">
        <v>17</v>
      </c>
      <c r="CV231" s="585" t="str">
        <f>LOOKUP(CT231,$B$2:$B$20,$C$2:$C$20)</f>
        <v>Červ.Pečky "B"</v>
      </c>
      <c r="CW231" s="585"/>
      <c r="CX231" s="585"/>
      <c r="CY231" s="585"/>
      <c r="CZ231" s="585"/>
      <c r="DA231" s="585"/>
      <c r="DB231" s="585"/>
      <c r="DC231" s="585"/>
      <c r="DD231" s="585"/>
      <c r="DE231" s="585"/>
      <c r="DF231" s="585"/>
      <c r="DG231" s="585"/>
      <c r="DH231" s="585"/>
      <c r="DI231" s="88"/>
    </row>
    <row r="232" spans="60:113" ht="20.25" customHeight="1" x14ac:dyDescent="0.25">
      <c r="BQ232" s="85"/>
      <c r="BR232" s="89"/>
      <c r="BS232" s="89"/>
      <c r="BT232" s="89"/>
      <c r="BU232" s="89"/>
      <c r="BV232" s="89"/>
      <c r="BW232" s="89"/>
      <c r="BX232" s="89"/>
      <c r="BY232" s="89"/>
      <c r="BZ232" s="89"/>
      <c r="CA232" s="89"/>
      <c r="CB232" s="89"/>
      <c r="CC232" s="89"/>
      <c r="CD232" s="89"/>
      <c r="CE232" s="89"/>
      <c r="CF232" s="89"/>
      <c r="CG232" s="89"/>
      <c r="CH232" s="89"/>
      <c r="CI232" s="89"/>
      <c r="CJ232" s="89"/>
      <c r="CK232" s="89"/>
      <c r="CL232" s="89"/>
      <c r="CM232" s="89"/>
      <c r="CN232" s="89"/>
      <c r="CO232" s="89"/>
      <c r="CP232" s="89"/>
      <c r="CQ232" s="89"/>
      <c r="CR232" s="89"/>
      <c r="CS232" s="89"/>
      <c r="CT232" s="89"/>
      <c r="CU232" s="89"/>
      <c r="CV232" s="89"/>
      <c r="CW232" s="89"/>
      <c r="CX232" s="89"/>
      <c r="CY232" s="89"/>
      <c r="CZ232" s="89"/>
      <c r="DA232" s="89"/>
      <c r="DB232" s="89"/>
      <c r="DC232" s="93"/>
      <c r="DD232" s="93"/>
      <c r="DE232" s="93"/>
      <c r="DF232" s="93"/>
      <c r="DG232" s="93"/>
      <c r="DH232" s="93"/>
      <c r="DI232" s="88"/>
    </row>
    <row r="233" spans="60:113" ht="20.25" customHeight="1" x14ac:dyDescent="0.25">
      <c r="BQ233" s="85"/>
      <c r="BR233" s="94" t="s">
        <v>21</v>
      </c>
      <c r="BS233" s="95">
        <f>BX231</f>
        <v>17</v>
      </c>
      <c r="BT233" s="96" t="s">
        <v>10</v>
      </c>
      <c r="BU233" s="97">
        <v>1</v>
      </c>
      <c r="BV233" s="97">
        <v>2</v>
      </c>
      <c r="BW233" s="97">
        <v>3</v>
      </c>
      <c r="BX233" s="97">
        <v>4</v>
      </c>
      <c r="BY233" s="97">
        <v>5</v>
      </c>
      <c r="BZ233" s="97">
        <v>6</v>
      </c>
      <c r="CA233" s="97">
        <v>7</v>
      </c>
      <c r="CB233" s="97">
        <v>8</v>
      </c>
      <c r="CC233" s="97">
        <v>9</v>
      </c>
      <c r="CD233" s="97">
        <v>10</v>
      </c>
      <c r="CE233" s="97">
        <v>11</v>
      </c>
      <c r="CF233" s="97">
        <v>12</v>
      </c>
      <c r="CG233" s="97">
        <v>13</v>
      </c>
      <c r="CH233" s="97">
        <v>14</v>
      </c>
      <c r="CI233" s="97">
        <v>15</v>
      </c>
      <c r="CJ233" s="97">
        <v>16</v>
      </c>
      <c r="CK233" s="97">
        <v>17</v>
      </c>
      <c r="CL233" s="97">
        <v>18</v>
      </c>
      <c r="CM233" s="97">
        <v>19</v>
      </c>
      <c r="CN233" s="97">
        <v>20</v>
      </c>
      <c r="CO233" s="97">
        <v>21</v>
      </c>
      <c r="CP233" s="97">
        <v>22</v>
      </c>
      <c r="CQ233" s="97">
        <v>23</v>
      </c>
      <c r="CR233" s="97">
        <v>24</v>
      </c>
      <c r="CS233" s="97">
        <v>25</v>
      </c>
      <c r="CT233" s="97">
        <v>26</v>
      </c>
      <c r="CU233" s="97">
        <v>27</v>
      </c>
      <c r="CV233" s="97">
        <v>28</v>
      </c>
      <c r="CW233" s="97">
        <v>29</v>
      </c>
      <c r="CX233" s="97">
        <v>30</v>
      </c>
      <c r="CY233" s="97">
        <v>31</v>
      </c>
      <c r="CZ233" s="97">
        <v>32</v>
      </c>
      <c r="DA233" s="97">
        <v>33</v>
      </c>
      <c r="DB233" s="97">
        <v>34</v>
      </c>
      <c r="DC233" s="98">
        <v>35</v>
      </c>
      <c r="DD233" s="98">
        <v>36</v>
      </c>
      <c r="DE233" s="98">
        <v>37</v>
      </c>
      <c r="DF233" s="98">
        <v>38</v>
      </c>
      <c r="DG233" s="98">
        <v>39</v>
      </c>
      <c r="DH233" s="98">
        <v>40</v>
      </c>
      <c r="DI233" s="88"/>
    </row>
    <row r="234" spans="60:113" ht="20.25" customHeight="1" x14ac:dyDescent="0.25">
      <c r="BQ234" s="85"/>
      <c r="BR234" s="99"/>
      <c r="BS234" s="100"/>
      <c r="BT234" s="101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  <c r="DA234" s="102"/>
      <c r="DB234" s="102"/>
      <c r="DC234" s="103"/>
      <c r="DD234" s="103"/>
      <c r="DE234" s="103"/>
      <c r="DF234" s="103"/>
      <c r="DG234" s="103"/>
      <c r="DH234" s="103"/>
      <c r="DI234" s="88"/>
    </row>
    <row r="235" spans="60:113" ht="20.25" customHeight="1" x14ac:dyDescent="0.25">
      <c r="BQ235" s="85"/>
      <c r="BR235" s="104" t="s">
        <v>21</v>
      </c>
      <c r="BS235" s="105">
        <f>CT231</f>
        <v>19</v>
      </c>
      <c r="BT235" s="106" t="s">
        <v>10</v>
      </c>
      <c r="BU235" s="97">
        <v>1</v>
      </c>
      <c r="BV235" s="97">
        <v>2</v>
      </c>
      <c r="BW235" s="97">
        <v>3</v>
      </c>
      <c r="BX235" s="97">
        <v>4</v>
      </c>
      <c r="BY235" s="97">
        <v>5</v>
      </c>
      <c r="BZ235" s="97">
        <v>6</v>
      </c>
      <c r="CA235" s="97">
        <v>7</v>
      </c>
      <c r="CB235" s="97">
        <v>8</v>
      </c>
      <c r="CC235" s="97">
        <v>9</v>
      </c>
      <c r="CD235" s="97">
        <v>10</v>
      </c>
      <c r="CE235" s="97">
        <v>11</v>
      </c>
      <c r="CF235" s="97">
        <v>12</v>
      </c>
      <c r="CG235" s="97">
        <v>13</v>
      </c>
      <c r="CH235" s="97">
        <v>14</v>
      </c>
      <c r="CI235" s="97">
        <v>15</v>
      </c>
      <c r="CJ235" s="97">
        <v>16</v>
      </c>
      <c r="CK235" s="97">
        <v>17</v>
      </c>
      <c r="CL235" s="97">
        <v>18</v>
      </c>
      <c r="CM235" s="97">
        <v>19</v>
      </c>
      <c r="CN235" s="97">
        <v>20</v>
      </c>
      <c r="CO235" s="97">
        <v>21</v>
      </c>
      <c r="CP235" s="97">
        <v>22</v>
      </c>
      <c r="CQ235" s="97">
        <v>23</v>
      </c>
      <c r="CR235" s="97">
        <v>24</v>
      </c>
      <c r="CS235" s="97">
        <v>25</v>
      </c>
      <c r="CT235" s="97">
        <v>26</v>
      </c>
      <c r="CU235" s="97">
        <v>27</v>
      </c>
      <c r="CV235" s="97">
        <v>28</v>
      </c>
      <c r="CW235" s="97">
        <v>29</v>
      </c>
      <c r="CX235" s="97">
        <v>30</v>
      </c>
      <c r="CY235" s="97">
        <v>31</v>
      </c>
      <c r="CZ235" s="97">
        <v>32</v>
      </c>
      <c r="DA235" s="97">
        <v>33</v>
      </c>
      <c r="DB235" s="97">
        <v>34</v>
      </c>
      <c r="DC235" s="98">
        <v>35</v>
      </c>
      <c r="DD235" s="98">
        <v>36</v>
      </c>
      <c r="DE235" s="98">
        <v>37</v>
      </c>
      <c r="DF235" s="98">
        <v>38</v>
      </c>
      <c r="DG235" s="98">
        <v>39</v>
      </c>
      <c r="DH235" s="98">
        <v>40</v>
      </c>
      <c r="DI235" s="88"/>
    </row>
    <row r="236" spans="60:113" ht="20.25" customHeight="1" thickBot="1" x14ac:dyDescent="0.3">
      <c r="BQ236" s="107"/>
      <c r="BR236" s="108"/>
      <c r="BS236" s="108"/>
      <c r="BT236" s="108"/>
      <c r="BU236" s="108"/>
      <c r="BV236" s="108"/>
      <c r="BW236" s="108"/>
      <c r="BX236" s="108"/>
      <c r="BY236" s="108"/>
      <c r="BZ236" s="108"/>
      <c r="CA236" s="108"/>
      <c r="CB236" s="108"/>
      <c r="CC236" s="108"/>
      <c r="CD236" s="108"/>
      <c r="CE236" s="108"/>
      <c r="CF236" s="108"/>
      <c r="CG236" s="108"/>
      <c r="CH236" s="108"/>
      <c r="CI236" s="108"/>
      <c r="CJ236" s="108"/>
      <c r="CK236" s="108"/>
      <c r="CL236" s="108"/>
      <c r="CM236" s="108"/>
      <c r="CN236" s="108"/>
      <c r="CO236" s="108"/>
      <c r="CP236" s="108"/>
      <c r="CQ236" s="108"/>
      <c r="CR236" s="108"/>
      <c r="CS236" s="108"/>
      <c r="CT236" s="108"/>
      <c r="CU236" s="108"/>
      <c r="CV236" s="108"/>
      <c r="CW236" s="108"/>
      <c r="CX236" s="108"/>
      <c r="CY236" s="108"/>
      <c r="CZ236" s="108"/>
      <c r="DA236" s="108"/>
      <c r="DB236" s="108"/>
      <c r="DC236" s="108"/>
      <c r="DD236" s="108"/>
      <c r="DE236" s="108"/>
      <c r="DF236" s="108"/>
      <c r="DG236" s="108"/>
      <c r="DH236" s="108"/>
      <c r="DI236" s="109"/>
    </row>
    <row r="237" spans="60:113" ht="20.25" customHeight="1" thickTop="1" x14ac:dyDescent="0.25">
      <c r="BQ237" s="82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4"/>
    </row>
    <row r="238" spans="60:113" ht="20.25" customHeight="1" x14ac:dyDescent="0.25">
      <c r="BH238" s="6" t="str">
        <f>AV28</f>
        <v>6. KOLO</v>
      </c>
      <c r="BI238" s="6">
        <f>AW28</f>
        <v>0.39583333333333348</v>
      </c>
      <c r="BJ238" s="6">
        <f>AX28</f>
        <v>29</v>
      </c>
      <c r="BK238" s="6" t="str">
        <f t="shared" ref="BK238:BO239" si="28">AY28</f>
        <v>HŘIŠTĚ</v>
      </c>
      <c r="BL238" s="6" t="str">
        <f t="shared" si="28"/>
        <v>skupina</v>
      </c>
      <c r="BM238" s="6">
        <f t="shared" si="28"/>
        <v>3</v>
      </c>
      <c r="BN238" s="6" t="str">
        <f t="shared" si="28"/>
        <v>:</v>
      </c>
      <c r="BO238" s="6">
        <f t="shared" si="28"/>
        <v>4</v>
      </c>
      <c r="BQ238" s="85"/>
      <c r="BR238" s="548" t="str">
        <f>BH238</f>
        <v>6. KOLO</v>
      </c>
      <c r="BS238" s="548"/>
      <c r="BT238" s="548"/>
      <c r="BU238" s="548"/>
      <c r="BV238" s="86"/>
      <c r="BW238" s="86"/>
      <c r="BX238" s="86"/>
      <c r="BY238" s="86"/>
      <c r="BZ238" s="86"/>
      <c r="CA238" s="86"/>
      <c r="CB238" s="86"/>
      <c r="CC238" s="86"/>
      <c r="CD238" s="86"/>
      <c r="CE238" s="86"/>
      <c r="CF238" s="549">
        <f>BJ238</f>
        <v>29</v>
      </c>
      <c r="CG238" s="549"/>
      <c r="CH238" s="550" t="s">
        <v>11</v>
      </c>
      <c r="CI238" s="550"/>
      <c r="CJ238" s="550"/>
      <c r="CK238" s="550"/>
      <c r="CL238" s="551" t="s">
        <v>12</v>
      </c>
      <c r="CM238" s="552">
        <f>BI238</f>
        <v>0.39583333333333348</v>
      </c>
      <c r="CN238" s="552"/>
      <c r="CO238" s="553" t="s">
        <v>9</v>
      </c>
      <c r="CP238" s="553"/>
      <c r="CQ238" s="541" t="str">
        <f>BL239</f>
        <v>A</v>
      </c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87"/>
      <c r="DD238" s="542" t="s">
        <v>13</v>
      </c>
      <c r="DE238" s="542"/>
      <c r="DF238" s="542"/>
      <c r="DG238" s="543">
        <f>BK239</f>
        <v>6</v>
      </c>
      <c r="DH238" s="543"/>
      <c r="DI238" s="88"/>
    </row>
    <row r="239" spans="60:113" ht="20.25" customHeight="1" x14ac:dyDescent="0.25">
      <c r="BK239" s="6">
        <f t="shared" si="28"/>
        <v>6</v>
      </c>
      <c r="BL239" s="6" t="str">
        <f t="shared" si="28"/>
        <v>A</v>
      </c>
      <c r="BM239" s="6" t="str">
        <f t="shared" si="28"/>
        <v>Masarykova "A"</v>
      </c>
      <c r="BN239" s="6">
        <f t="shared" si="28"/>
        <v>0</v>
      </c>
      <c r="BO239" s="6" t="str">
        <f t="shared" si="28"/>
        <v>Prok.Velikého "B"</v>
      </c>
      <c r="BQ239" s="85"/>
      <c r="BR239" s="548"/>
      <c r="BS239" s="548"/>
      <c r="BT239" s="548"/>
      <c r="BU239" s="548"/>
      <c r="BV239" s="86"/>
      <c r="BW239" s="86"/>
      <c r="BX239" s="86"/>
      <c r="BY239" s="86"/>
      <c r="BZ239" s="86"/>
      <c r="CA239" s="86"/>
      <c r="CB239" s="86"/>
      <c r="CC239" s="86"/>
      <c r="CD239" s="86"/>
      <c r="CE239" s="86"/>
      <c r="CF239" s="549"/>
      <c r="CG239" s="549"/>
      <c r="CH239" s="550"/>
      <c r="CI239" s="550"/>
      <c r="CJ239" s="550"/>
      <c r="CK239" s="550"/>
      <c r="CL239" s="551"/>
      <c r="CM239" s="552"/>
      <c r="CN239" s="552"/>
      <c r="CO239" s="553"/>
      <c r="CP239" s="553"/>
      <c r="CQ239" s="541"/>
      <c r="CR239" s="86"/>
      <c r="CS239" s="86"/>
      <c r="CT239" s="86"/>
      <c r="CU239" s="86"/>
      <c r="CV239" s="86"/>
      <c r="CW239" s="86"/>
      <c r="CX239" s="86"/>
      <c r="CY239" s="86"/>
      <c r="CZ239" s="86"/>
      <c r="DA239" s="86"/>
      <c r="DB239" s="86"/>
      <c r="DC239" s="87"/>
      <c r="DD239" s="542"/>
      <c r="DE239" s="542"/>
      <c r="DF239" s="542"/>
      <c r="DG239" s="543"/>
      <c r="DH239" s="543"/>
      <c r="DI239" s="88"/>
    </row>
    <row r="240" spans="60:113" ht="20.25" customHeight="1" x14ac:dyDescent="0.25">
      <c r="BQ240" s="85"/>
      <c r="BR240" s="89"/>
      <c r="BS240" s="89"/>
      <c r="BT240" s="89"/>
      <c r="BU240" s="89"/>
      <c r="BV240" s="587" t="s">
        <v>16</v>
      </c>
      <c r="BW240" s="587"/>
      <c r="BX240" s="90">
        <f>BM238</f>
        <v>3</v>
      </c>
      <c r="BY240" s="91" t="s">
        <v>17</v>
      </c>
      <c r="BZ240" s="585" t="str">
        <f>LOOKUP(BX240,$B$2:$B$20,$C$2:$C$20)</f>
        <v>Masarykova "A"</v>
      </c>
      <c r="CA240" s="585"/>
      <c r="CB240" s="585"/>
      <c r="CC240" s="585"/>
      <c r="CD240" s="585"/>
      <c r="CE240" s="585"/>
      <c r="CF240" s="585"/>
      <c r="CG240" s="585"/>
      <c r="CH240" s="585"/>
      <c r="CI240" s="585"/>
      <c r="CJ240" s="586"/>
      <c r="CK240" s="586"/>
      <c r="CL240" s="92"/>
      <c r="CM240" s="92"/>
      <c r="CN240" s="92"/>
      <c r="CO240" s="92"/>
      <c r="CP240" s="92"/>
      <c r="CQ240" s="89"/>
      <c r="CR240" s="587" t="s">
        <v>16</v>
      </c>
      <c r="CS240" s="587"/>
      <c r="CT240" s="90">
        <f>BO238</f>
        <v>4</v>
      </c>
      <c r="CU240" s="91" t="s">
        <v>17</v>
      </c>
      <c r="CV240" s="585" t="str">
        <f>LOOKUP(CT240,$B$2:$B$20,$C$2:$C$20)</f>
        <v>Prok.Velikého "B"</v>
      </c>
      <c r="CW240" s="585"/>
      <c r="CX240" s="585"/>
      <c r="CY240" s="585"/>
      <c r="CZ240" s="585"/>
      <c r="DA240" s="585"/>
      <c r="DB240" s="585"/>
      <c r="DC240" s="585"/>
      <c r="DD240" s="585"/>
      <c r="DE240" s="585"/>
      <c r="DF240" s="585"/>
      <c r="DG240" s="585"/>
      <c r="DH240" s="585"/>
      <c r="DI240" s="88"/>
    </row>
    <row r="241" spans="60:113" ht="20.25" customHeight="1" x14ac:dyDescent="0.25">
      <c r="BQ241" s="85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/>
      <c r="CV241" s="89"/>
      <c r="CW241" s="89"/>
      <c r="CX241" s="89"/>
      <c r="CY241" s="89"/>
      <c r="CZ241" s="89"/>
      <c r="DA241" s="89"/>
      <c r="DB241" s="89"/>
      <c r="DC241" s="93"/>
      <c r="DD241" s="93"/>
      <c r="DE241" s="93"/>
      <c r="DF241" s="93"/>
      <c r="DG241" s="93"/>
      <c r="DH241" s="93"/>
      <c r="DI241" s="88"/>
    </row>
    <row r="242" spans="60:113" ht="20.25" customHeight="1" x14ac:dyDescent="0.25">
      <c r="BQ242" s="85"/>
      <c r="BR242" s="94" t="s">
        <v>21</v>
      </c>
      <c r="BS242" s="95">
        <f>BX240</f>
        <v>3</v>
      </c>
      <c r="BT242" s="96" t="s">
        <v>10</v>
      </c>
      <c r="BU242" s="97">
        <v>1</v>
      </c>
      <c r="BV242" s="97">
        <v>2</v>
      </c>
      <c r="BW242" s="97">
        <v>3</v>
      </c>
      <c r="BX242" s="97">
        <v>4</v>
      </c>
      <c r="BY242" s="97">
        <v>5</v>
      </c>
      <c r="BZ242" s="97">
        <v>6</v>
      </c>
      <c r="CA242" s="97">
        <v>7</v>
      </c>
      <c r="CB242" s="97">
        <v>8</v>
      </c>
      <c r="CC242" s="97">
        <v>9</v>
      </c>
      <c r="CD242" s="97">
        <v>10</v>
      </c>
      <c r="CE242" s="97">
        <v>11</v>
      </c>
      <c r="CF242" s="97">
        <v>12</v>
      </c>
      <c r="CG242" s="97">
        <v>13</v>
      </c>
      <c r="CH242" s="97">
        <v>14</v>
      </c>
      <c r="CI242" s="97">
        <v>15</v>
      </c>
      <c r="CJ242" s="97">
        <v>16</v>
      </c>
      <c r="CK242" s="97">
        <v>17</v>
      </c>
      <c r="CL242" s="97">
        <v>18</v>
      </c>
      <c r="CM242" s="97">
        <v>19</v>
      </c>
      <c r="CN242" s="97">
        <v>20</v>
      </c>
      <c r="CO242" s="97">
        <v>21</v>
      </c>
      <c r="CP242" s="97">
        <v>22</v>
      </c>
      <c r="CQ242" s="97">
        <v>23</v>
      </c>
      <c r="CR242" s="97">
        <v>24</v>
      </c>
      <c r="CS242" s="97">
        <v>25</v>
      </c>
      <c r="CT242" s="97">
        <v>26</v>
      </c>
      <c r="CU242" s="97">
        <v>27</v>
      </c>
      <c r="CV242" s="97">
        <v>28</v>
      </c>
      <c r="CW242" s="97">
        <v>29</v>
      </c>
      <c r="CX242" s="97">
        <v>30</v>
      </c>
      <c r="CY242" s="97">
        <v>31</v>
      </c>
      <c r="CZ242" s="97">
        <v>32</v>
      </c>
      <c r="DA242" s="97">
        <v>33</v>
      </c>
      <c r="DB242" s="97">
        <v>34</v>
      </c>
      <c r="DC242" s="98">
        <v>35</v>
      </c>
      <c r="DD242" s="98">
        <v>36</v>
      </c>
      <c r="DE242" s="98">
        <v>37</v>
      </c>
      <c r="DF242" s="98">
        <v>38</v>
      </c>
      <c r="DG242" s="98">
        <v>39</v>
      </c>
      <c r="DH242" s="98">
        <v>40</v>
      </c>
      <c r="DI242" s="88"/>
    </row>
    <row r="243" spans="60:113" ht="20.25" customHeight="1" x14ac:dyDescent="0.25">
      <c r="BQ243" s="85"/>
      <c r="BR243" s="99"/>
      <c r="BS243" s="100"/>
      <c r="BT243" s="101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  <c r="CW243" s="102"/>
      <c r="CX243" s="102"/>
      <c r="CY243" s="102"/>
      <c r="CZ243" s="102"/>
      <c r="DA243" s="102"/>
      <c r="DB243" s="102"/>
      <c r="DC243" s="103"/>
      <c r="DD243" s="103"/>
      <c r="DE243" s="103"/>
      <c r="DF243" s="103"/>
      <c r="DG243" s="103"/>
      <c r="DH243" s="103"/>
      <c r="DI243" s="88"/>
    </row>
    <row r="244" spans="60:113" ht="20.25" customHeight="1" x14ac:dyDescent="0.25">
      <c r="BQ244" s="85"/>
      <c r="BR244" s="104" t="s">
        <v>21</v>
      </c>
      <c r="BS244" s="105">
        <f>CT240</f>
        <v>4</v>
      </c>
      <c r="BT244" s="106" t="s">
        <v>10</v>
      </c>
      <c r="BU244" s="97">
        <v>1</v>
      </c>
      <c r="BV244" s="97">
        <v>2</v>
      </c>
      <c r="BW244" s="97">
        <v>3</v>
      </c>
      <c r="BX244" s="97">
        <v>4</v>
      </c>
      <c r="BY244" s="97">
        <v>5</v>
      </c>
      <c r="BZ244" s="97">
        <v>6</v>
      </c>
      <c r="CA244" s="97">
        <v>7</v>
      </c>
      <c r="CB244" s="97">
        <v>8</v>
      </c>
      <c r="CC244" s="97">
        <v>9</v>
      </c>
      <c r="CD244" s="97">
        <v>10</v>
      </c>
      <c r="CE244" s="97">
        <v>11</v>
      </c>
      <c r="CF244" s="97">
        <v>12</v>
      </c>
      <c r="CG244" s="97">
        <v>13</v>
      </c>
      <c r="CH244" s="97">
        <v>14</v>
      </c>
      <c r="CI244" s="97">
        <v>15</v>
      </c>
      <c r="CJ244" s="97">
        <v>16</v>
      </c>
      <c r="CK244" s="97">
        <v>17</v>
      </c>
      <c r="CL244" s="97">
        <v>18</v>
      </c>
      <c r="CM244" s="97">
        <v>19</v>
      </c>
      <c r="CN244" s="97">
        <v>20</v>
      </c>
      <c r="CO244" s="97">
        <v>21</v>
      </c>
      <c r="CP244" s="97">
        <v>22</v>
      </c>
      <c r="CQ244" s="97">
        <v>23</v>
      </c>
      <c r="CR244" s="97">
        <v>24</v>
      </c>
      <c r="CS244" s="97">
        <v>25</v>
      </c>
      <c r="CT244" s="97">
        <v>26</v>
      </c>
      <c r="CU244" s="97">
        <v>27</v>
      </c>
      <c r="CV244" s="97">
        <v>28</v>
      </c>
      <c r="CW244" s="97">
        <v>29</v>
      </c>
      <c r="CX244" s="97">
        <v>30</v>
      </c>
      <c r="CY244" s="97">
        <v>31</v>
      </c>
      <c r="CZ244" s="97">
        <v>32</v>
      </c>
      <c r="DA244" s="97">
        <v>33</v>
      </c>
      <c r="DB244" s="97">
        <v>34</v>
      </c>
      <c r="DC244" s="98">
        <v>35</v>
      </c>
      <c r="DD244" s="98">
        <v>36</v>
      </c>
      <c r="DE244" s="98">
        <v>37</v>
      </c>
      <c r="DF244" s="98">
        <v>38</v>
      </c>
      <c r="DG244" s="98">
        <v>39</v>
      </c>
      <c r="DH244" s="98">
        <v>40</v>
      </c>
      <c r="DI244" s="88"/>
    </row>
    <row r="245" spans="60:113" ht="20.25" customHeight="1" thickBot="1" x14ac:dyDescent="0.3">
      <c r="BQ245" s="107"/>
      <c r="BR245" s="108"/>
      <c r="BS245" s="108"/>
      <c r="BT245" s="108"/>
      <c r="BU245" s="108"/>
      <c r="BV245" s="108"/>
      <c r="BW245" s="108"/>
      <c r="BX245" s="108"/>
      <c r="BY245" s="108"/>
      <c r="BZ245" s="108"/>
      <c r="CA245" s="108"/>
      <c r="CB245" s="108"/>
      <c r="CC245" s="108"/>
      <c r="CD245" s="108"/>
      <c r="CE245" s="108"/>
      <c r="CF245" s="108"/>
      <c r="CG245" s="108"/>
      <c r="CH245" s="108"/>
      <c r="CI245" s="108"/>
      <c r="CJ245" s="108"/>
      <c r="CK245" s="108"/>
      <c r="CL245" s="108"/>
      <c r="CM245" s="108"/>
      <c r="CN245" s="108"/>
      <c r="CO245" s="108"/>
      <c r="CP245" s="108"/>
      <c r="CQ245" s="108"/>
      <c r="CR245" s="108"/>
      <c r="CS245" s="108"/>
      <c r="CT245" s="108"/>
      <c r="CU245" s="108"/>
      <c r="CV245" s="108"/>
      <c r="CW245" s="108"/>
      <c r="CX245" s="108"/>
      <c r="CY245" s="108"/>
      <c r="CZ245" s="108"/>
      <c r="DA245" s="108"/>
      <c r="DB245" s="108"/>
      <c r="DC245" s="108"/>
      <c r="DD245" s="108"/>
      <c r="DE245" s="108"/>
      <c r="DF245" s="108"/>
      <c r="DG245" s="108"/>
      <c r="DH245" s="108"/>
      <c r="DI245" s="109"/>
    </row>
    <row r="246" spans="60:113" ht="20.25" customHeight="1" thickTop="1" x14ac:dyDescent="0.25">
      <c r="BQ246" s="82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4"/>
    </row>
    <row r="247" spans="60:113" ht="20.25" customHeight="1" x14ac:dyDescent="0.25">
      <c r="BH247" s="6" t="str">
        <f>AV30</f>
        <v>7. KOLO</v>
      </c>
      <c r="BI247" s="6">
        <f>AW30</f>
        <v>0.40416666666666662</v>
      </c>
      <c r="BJ247" s="6">
        <f>AX30</f>
        <v>34</v>
      </c>
      <c r="BK247" s="6" t="str">
        <f t="shared" ref="BK247:BO248" si="29">AY30</f>
        <v>HŘIŠTĚ</v>
      </c>
      <c r="BL247" s="6" t="str">
        <f t="shared" si="29"/>
        <v>skupina</v>
      </c>
      <c r="BM247" s="6">
        <f t="shared" si="29"/>
        <v>6</v>
      </c>
      <c r="BN247" s="6" t="str">
        <f t="shared" si="29"/>
        <v>:</v>
      </c>
      <c r="BO247" s="6">
        <f t="shared" si="29"/>
        <v>7</v>
      </c>
      <c r="BQ247" s="85"/>
      <c r="BR247" s="548" t="str">
        <f>BH247</f>
        <v>7. KOLO</v>
      </c>
      <c r="BS247" s="548"/>
      <c r="BT247" s="548"/>
      <c r="BU247" s="548"/>
      <c r="BV247" s="86"/>
      <c r="BW247" s="86"/>
      <c r="BX247" s="86"/>
      <c r="BY247" s="86"/>
      <c r="BZ247" s="86"/>
      <c r="CA247" s="86"/>
      <c r="CB247" s="86"/>
      <c r="CC247" s="86"/>
      <c r="CD247" s="86"/>
      <c r="CE247" s="86"/>
      <c r="CF247" s="549">
        <f>BJ247</f>
        <v>34</v>
      </c>
      <c r="CG247" s="549"/>
      <c r="CH247" s="550" t="s">
        <v>11</v>
      </c>
      <c r="CI247" s="550"/>
      <c r="CJ247" s="550"/>
      <c r="CK247" s="550"/>
      <c r="CL247" s="551" t="s">
        <v>12</v>
      </c>
      <c r="CM247" s="552">
        <f>BI247</f>
        <v>0.40416666666666662</v>
      </c>
      <c r="CN247" s="552"/>
      <c r="CO247" s="553" t="s">
        <v>9</v>
      </c>
      <c r="CP247" s="553"/>
      <c r="CQ247" s="541" t="str">
        <f>BL248</f>
        <v>B</v>
      </c>
      <c r="CR247" s="86"/>
      <c r="CS247" s="86"/>
      <c r="CT247" s="86"/>
      <c r="CU247" s="86"/>
      <c r="CV247" s="86"/>
      <c r="CW247" s="86"/>
      <c r="CX247" s="86"/>
      <c r="CY247" s="86"/>
      <c r="CZ247" s="86"/>
      <c r="DA247" s="86"/>
      <c r="DB247" s="86"/>
      <c r="DC247" s="87"/>
      <c r="DD247" s="542" t="s">
        <v>13</v>
      </c>
      <c r="DE247" s="542"/>
      <c r="DF247" s="542"/>
      <c r="DG247" s="543">
        <f>BK248</f>
        <v>6</v>
      </c>
      <c r="DH247" s="543"/>
      <c r="DI247" s="88"/>
    </row>
    <row r="248" spans="60:113" ht="20.25" customHeight="1" x14ac:dyDescent="0.25">
      <c r="BK248" s="6">
        <f t="shared" si="29"/>
        <v>6</v>
      </c>
      <c r="BL248" s="6" t="str">
        <f t="shared" si="29"/>
        <v>B</v>
      </c>
      <c r="BM248" s="6" t="str">
        <f t="shared" si="29"/>
        <v>Červ. Pečky "A"</v>
      </c>
      <c r="BN248" s="6">
        <f t="shared" si="29"/>
        <v>0</v>
      </c>
      <c r="BO248" s="6" t="str">
        <f t="shared" si="29"/>
        <v>Lipanská "A"</v>
      </c>
      <c r="BQ248" s="85"/>
      <c r="BR248" s="548"/>
      <c r="BS248" s="548"/>
      <c r="BT248" s="548"/>
      <c r="BU248" s="548"/>
      <c r="BV248" s="86"/>
      <c r="BW248" s="86"/>
      <c r="BX248" s="86"/>
      <c r="BY248" s="86"/>
      <c r="BZ248" s="86"/>
      <c r="CA248" s="86"/>
      <c r="CB248" s="86"/>
      <c r="CC248" s="86"/>
      <c r="CD248" s="86"/>
      <c r="CE248" s="86"/>
      <c r="CF248" s="549"/>
      <c r="CG248" s="549"/>
      <c r="CH248" s="550"/>
      <c r="CI248" s="550"/>
      <c r="CJ248" s="550"/>
      <c r="CK248" s="550"/>
      <c r="CL248" s="551"/>
      <c r="CM248" s="552"/>
      <c r="CN248" s="552"/>
      <c r="CO248" s="553"/>
      <c r="CP248" s="553"/>
      <c r="CQ248" s="541"/>
      <c r="CR248" s="86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  <c r="DC248" s="87"/>
      <c r="DD248" s="542"/>
      <c r="DE248" s="542"/>
      <c r="DF248" s="542"/>
      <c r="DG248" s="543"/>
      <c r="DH248" s="543"/>
      <c r="DI248" s="88"/>
    </row>
    <row r="249" spans="60:113" ht="20.25" customHeight="1" x14ac:dyDescent="0.25">
      <c r="BQ249" s="85"/>
      <c r="BR249" s="89"/>
      <c r="BS249" s="89"/>
      <c r="BT249" s="89"/>
      <c r="BU249" s="89"/>
      <c r="BV249" s="587" t="s">
        <v>16</v>
      </c>
      <c r="BW249" s="587"/>
      <c r="BX249" s="90">
        <f>BM247</f>
        <v>6</v>
      </c>
      <c r="BY249" s="91" t="s">
        <v>17</v>
      </c>
      <c r="BZ249" s="585" t="str">
        <f>LOOKUP(BX249,$B$2:$B$20,$C$2:$C$20)</f>
        <v>Červ. Pečky "A"</v>
      </c>
      <c r="CA249" s="585"/>
      <c r="CB249" s="585"/>
      <c r="CC249" s="585"/>
      <c r="CD249" s="585"/>
      <c r="CE249" s="585"/>
      <c r="CF249" s="585"/>
      <c r="CG249" s="585"/>
      <c r="CH249" s="585"/>
      <c r="CI249" s="585"/>
      <c r="CJ249" s="586"/>
      <c r="CK249" s="586"/>
      <c r="CL249" s="92"/>
      <c r="CM249" s="92"/>
      <c r="CN249" s="92"/>
      <c r="CO249" s="92"/>
      <c r="CP249" s="92"/>
      <c r="CQ249" s="89"/>
      <c r="CR249" s="587" t="s">
        <v>16</v>
      </c>
      <c r="CS249" s="587"/>
      <c r="CT249" s="90">
        <f>BO247</f>
        <v>7</v>
      </c>
      <c r="CU249" s="91" t="s">
        <v>17</v>
      </c>
      <c r="CV249" s="585" t="str">
        <f>LOOKUP(CT249,$B$2:$B$20,$C$2:$C$20)</f>
        <v>Lipanská "A"</v>
      </c>
      <c r="CW249" s="585"/>
      <c r="CX249" s="585"/>
      <c r="CY249" s="585"/>
      <c r="CZ249" s="585"/>
      <c r="DA249" s="585"/>
      <c r="DB249" s="585"/>
      <c r="DC249" s="585"/>
      <c r="DD249" s="585"/>
      <c r="DE249" s="585"/>
      <c r="DF249" s="585"/>
      <c r="DG249" s="585"/>
      <c r="DH249" s="585"/>
      <c r="DI249" s="88"/>
    </row>
    <row r="250" spans="60:113" ht="20.25" customHeight="1" x14ac:dyDescent="0.25">
      <c r="BQ250" s="85"/>
      <c r="BR250" s="89"/>
      <c r="BS250" s="89"/>
      <c r="BT250" s="89"/>
      <c r="BU250" s="89"/>
      <c r="BV250" s="89"/>
      <c r="BW250" s="89"/>
      <c r="BX250" s="89"/>
      <c r="BY250" s="89"/>
      <c r="BZ250" s="89"/>
      <c r="CA250" s="89"/>
      <c r="CB250" s="89"/>
      <c r="CC250" s="89"/>
      <c r="CD250" s="89"/>
      <c r="CE250" s="89"/>
      <c r="CF250" s="89"/>
      <c r="CG250" s="89"/>
      <c r="CH250" s="89"/>
      <c r="CI250" s="89"/>
      <c r="CJ250" s="89"/>
      <c r="CK250" s="89"/>
      <c r="CL250" s="89"/>
      <c r="CM250" s="89"/>
      <c r="CN250" s="89"/>
      <c r="CO250" s="89"/>
      <c r="CP250" s="89"/>
      <c r="CQ250" s="89"/>
      <c r="CR250" s="89"/>
      <c r="CS250" s="89"/>
      <c r="CT250" s="89"/>
      <c r="CU250" s="89"/>
      <c r="CV250" s="89"/>
      <c r="CW250" s="89"/>
      <c r="CX250" s="89"/>
      <c r="CY250" s="89"/>
      <c r="CZ250" s="89"/>
      <c r="DA250" s="89"/>
      <c r="DB250" s="89"/>
      <c r="DC250" s="93"/>
      <c r="DD250" s="93"/>
      <c r="DE250" s="93"/>
      <c r="DF250" s="93"/>
      <c r="DG250" s="93"/>
      <c r="DH250" s="93"/>
      <c r="DI250" s="88"/>
    </row>
    <row r="251" spans="60:113" ht="20.25" customHeight="1" x14ac:dyDescent="0.25">
      <c r="BQ251" s="85"/>
      <c r="BR251" s="94" t="s">
        <v>21</v>
      </c>
      <c r="BS251" s="95">
        <f>BX249</f>
        <v>6</v>
      </c>
      <c r="BT251" s="96" t="s">
        <v>10</v>
      </c>
      <c r="BU251" s="97">
        <v>1</v>
      </c>
      <c r="BV251" s="97">
        <v>2</v>
      </c>
      <c r="BW251" s="97">
        <v>3</v>
      </c>
      <c r="BX251" s="97">
        <v>4</v>
      </c>
      <c r="BY251" s="97">
        <v>5</v>
      </c>
      <c r="BZ251" s="97">
        <v>6</v>
      </c>
      <c r="CA251" s="97">
        <v>7</v>
      </c>
      <c r="CB251" s="97">
        <v>8</v>
      </c>
      <c r="CC251" s="97">
        <v>9</v>
      </c>
      <c r="CD251" s="97">
        <v>10</v>
      </c>
      <c r="CE251" s="97">
        <v>11</v>
      </c>
      <c r="CF251" s="97">
        <v>12</v>
      </c>
      <c r="CG251" s="97">
        <v>13</v>
      </c>
      <c r="CH251" s="97">
        <v>14</v>
      </c>
      <c r="CI251" s="97">
        <v>15</v>
      </c>
      <c r="CJ251" s="97">
        <v>16</v>
      </c>
      <c r="CK251" s="97">
        <v>17</v>
      </c>
      <c r="CL251" s="97">
        <v>18</v>
      </c>
      <c r="CM251" s="97">
        <v>19</v>
      </c>
      <c r="CN251" s="97">
        <v>20</v>
      </c>
      <c r="CO251" s="97">
        <v>21</v>
      </c>
      <c r="CP251" s="97">
        <v>22</v>
      </c>
      <c r="CQ251" s="97">
        <v>23</v>
      </c>
      <c r="CR251" s="97">
        <v>24</v>
      </c>
      <c r="CS251" s="97">
        <v>25</v>
      </c>
      <c r="CT251" s="97">
        <v>26</v>
      </c>
      <c r="CU251" s="97">
        <v>27</v>
      </c>
      <c r="CV251" s="97">
        <v>28</v>
      </c>
      <c r="CW251" s="97">
        <v>29</v>
      </c>
      <c r="CX251" s="97">
        <v>30</v>
      </c>
      <c r="CY251" s="97">
        <v>31</v>
      </c>
      <c r="CZ251" s="97">
        <v>32</v>
      </c>
      <c r="DA251" s="97">
        <v>33</v>
      </c>
      <c r="DB251" s="97">
        <v>34</v>
      </c>
      <c r="DC251" s="98">
        <v>35</v>
      </c>
      <c r="DD251" s="98">
        <v>36</v>
      </c>
      <c r="DE251" s="98">
        <v>37</v>
      </c>
      <c r="DF251" s="98">
        <v>38</v>
      </c>
      <c r="DG251" s="98">
        <v>39</v>
      </c>
      <c r="DH251" s="98">
        <v>40</v>
      </c>
      <c r="DI251" s="88"/>
    </row>
    <row r="252" spans="60:113" ht="20.25" customHeight="1" x14ac:dyDescent="0.25">
      <c r="BQ252" s="85"/>
      <c r="BR252" s="99"/>
      <c r="BS252" s="100"/>
      <c r="BT252" s="101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  <c r="DA252" s="102"/>
      <c r="DB252" s="102"/>
      <c r="DC252" s="103"/>
      <c r="DD252" s="103"/>
      <c r="DE252" s="103"/>
      <c r="DF252" s="103"/>
      <c r="DG252" s="103"/>
      <c r="DH252" s="103"/>
      <c r="DI252" s="88"/>
    </row>
    <row r="253" spans="60:113" ht="20.25" customHeight="1" x14ac:dyDescent="0.25">
      <c r="BQ253" s="85"/>
      <c r="BR253" s="104" t="s">
        <v>21</v>
      </c>
      <c r="BS253" s="105">
        <f>CT249</f>
        <v>7</v>
      </c>
      <c r="BT253" s="106" t="s">
        <v>10</v>
      </c>
      <c r="BU253" s="97">
        <v>1</v>
      </c>
      <c r="BV253" s="97">
        <v>2</v>
      </c>
      <c r="BW253" s="97">
        <v>3</v>
      </c>
      <c r="BX253" s="97">
        <v>4</v>
      </c>
      <c r="BY253" s="97">
        <v>5</v>
      </c>
      <c r="BZ253" s="97">
        <v>6</v>
      </c>
      <c r="CA253" s="97">
        <v>7</v>
      </c>
      <c r="CB253" s="97">
        <v>8</v>
      </c>
      <c r="CC253" s="97">
        <v>9</v>
      </c>
      <c r="CD253" s="97">
        <v>10</v>
      </c>
      <c r="CE253" s="97">
        <v>11</v>
      </c>
      <c r="CF253" s="97">
        <v>12</v>
      </c>
      <c r="CG253" s="97">
        <v>13</v>
      </c>
      <c r="CH253" s="97">
        <v>14</v>
      </c>
      <c r="CI253" s="97">
        <v>15</v>
      </c>
      <c r="CJ253" s="97">
        <v>16</v>
      </c>
      <c r="CK253" s="97">
        <v>17</v>
      </c>
      <c r="CL253" s="97">
        <v>18</v>
      </c>
      <c r="CM253" s="97">
        <v>19</v>
      </c>
      <c r="CN253" s="97">
        <v>20</v>
      </c>
      <c r="CO253" s="97">
        <v>21</v>
      </c>
      <c r="CP253" s="97">
        <v>22</v>
      </c>
      <c r="CQ253" s="97">
        <v>23</v>
      </c>
      <c r="CR253" s="97">
        <v>24</v>
      </c>
      <c r="CS253" s="97">
        <v>25</v>
      </c>
      <c r="CT253" s="97">
        <v>26</v>
      </c>
      <c r="CU253" s="97">
        <v>27</v>
      </c>
      <c r="CV253" s="97">
        <v>28</v>
      </c>
      <c r="CW253" s="97">
        <v>29</v>
      </c>
      <c r="CX253" s="97">
        <v>30</v>
      </c>
      <c r="CY253" s="97">
        <v>31</v>
      </c>
      <c r="CZ253" s="97">
        <v>32</v>
      </c>
      <c r="DA253" s="97">
        <v>33</v>
      </c>
      <c r="DB253" s="97">
        <v>34</v>
      </c>
      <c r="DC253" s="98">
        <v>35</v>
      </c>
      <c r="DD253" s="98">
        <v>36</v>
      </c>
      <c r="DE253" s="98">
        <v>37</v>
      </c>
      <c r="DF253" s="98">
        <v>38</v>
      </c>
      <c r="DG253" s="98">
        <v>39</v>
      </c>
      <c r="DH253" s="98">
        <v>40</v>
      </c>
      <c r="DI253" s="88"/>
    </row>
    <row r="254" spans="60:113" ht="20.25" customHeight="1" thickBot="1" x14ac:dyDescent="0.3">
      <c r="BQ254" s="107"/>
      <c r="BR254" s="108"/>
      <c r="BS254" s="108"/>
      <c r="BT254" s="108"/>
      <c r="BU254" s="108"/>
      <c r="BV254" s="108"/>
      <c r="BW254" s="108"/>
      <c r="BX254" s="108"/>
      <c r="BY254" s="108"/>
      <c r="BZ254" s="108"/>
      <c r="CA254" s="108"/>
      <c r="CB254" s="108"/>
      <c r="CC254" s="108"/>
      <c r="CD254" s="108"/>
      <c r="CE254" s="108"/>
      <c r="CF254" s="108"/>
      <c r="CG254" s="108"/>
      <c r="CH254" s="108"/>
      <c r="CI254" s="108"/>
      <c r="CJ254" s="108"/>
      <c r="CK254" s="108"/>
      <c r="CL254" s="108"/>
      <c r="CM254" s="108"/>
      <c r="CN254" s="108"/>
      <c r="CO254" s="108"/>
      <c r="CP254" s="108"/>
      <c r="CQ254" s="108"/>
      <c r="CR254" s="108"/>
      <c r="CS254" s="108"/>
      <c r="CT254" s="108"/>
      <c r="CU254" s="108"/>
      <c r="CV254" s="108"/>
      <c r="CW254" s="108"/>
      <c r="CX254" s="108"/>
      <c r="CY254" s="108"/>
      <c r="CZ254" s="108"/>
      <c r="DA254" s="108"/>
      <c r="DB254" s="108"/>
      <c r="DC254" s="108"/>
      <c r="DD254" s="108"/>
      <c r="DE254" s="108"/>
      <c r="DF254" s="108"/>
      <c r="DG254" s="108"/>
      <c r="DH254" s="108"/>
      <c r="DI254" s="109"/>
    </row>
    <row r="255" spans="60:113" ht="20.25" customHeight="1" thickTop="1" x14ac:dyDescent="0.25">
      <c r="BQ255" s="82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4"/>
    </row>
    <row r="256" spans="60:113" ht="20.25" customHeight="1" x14ac:dyDescent="0.25">
      <c r="BH256" s="6" t="str">
        <f t="shared" ref="BH256:BO256" si="30">AV32</f>
        <v>8. KOLO</v>
      </c>
      <c r="BI256" s="6">
        <f t="shared" si="30"/>
        <v>0.41249999999999998</v>
      </c>
      <c r="BJ256" s="6">
        <f t="shared" si="30"/>
        <v>36</v>
      </c>
      <c r="BK256" s="6" t="str">
        <f t="shared" si="30"/>
        <v>HŘIŠTĚ</v>
      </c>
      <c r="BL256" s="6" t="str">
        <f t="shared" si="30"/>
        <v>skupina</v>
      </c>
      <c r="BM256" s="6">
        <f t="shared" si="30"/>
        <v>16</v>
      </c>
      <c r="BN256" s="6" t="str">
        <f t="shared" si="30"/>
        <v>:</v>
      </c>
      <c r="BO256" s="6">
        <f t="shared" si="30"/>
        <v>17</v>
      </c>
      <c r="BQ256" s="85"/>
      <c r="BR256" s="548" t="str">
        <f>BH256</f>
        <v>8. KOLO</v>
      </c>
      <c r="BS256" s="548"/>
      <c r="BT256" s="548"/>
      <c r="BU256" s="548"/>
      <c r="BV256" s="86"/>
      <c r="BW256" s="86"/>
      <c r="BX256" s="86"/>
      <c r="BY256" s="86"/>
      <c r="BZ256" s="86"/>
      <c r="CA256" s="86"/>
      <c r="CB256" s="86"/>
      <c r="CC256" s="86"/>
      <c r="CD256" s="86"/>
      <c r="CE256" s="86"/>
      <c r="CF256" s="549">
        <f>BJ256</f>
        <v>36</v>
      </c>
      <c r="CG256" s="549"/>
      <c r="CH256" s="550" t="s">
        <v>11</v>
      </c>
      <c r="CI256" s="550"/>
      <c r="CJ256" s="550"/>
      <c r="CK256" s="550"/>
      <c r="CL256" s="551" t="s">
        <v>12</v>
      </c>
      <c r="CM256" s="552">
        <f>BI256</f>
        <v>0.41249999999999998</v>
      </c>
      <c r="CN256" s="552"/>
      <c r="CO256" s="553" t="s">
        <v>9</v>
      </c>
      <c r="CP256" s="553"/>
      <c r="CQ256" s="541" t="str">
        <f>BL257</f>
        <v>D</v>
      </c>
      <c r="CR256" s="86"/>
      <c r="CS256" s="86"/>
      <c r="CT256" s="86"/>
      <c r="CU256" s="86"/>
      <c r="CV256" s="86"/>
      <c r="CW256" s="86"/>
      <c r="CX256" s="86"/>
      <c r="CY256" s="86"/>
      <c r="CZ256" s="86"/>
      <c r="DA256" s="86"/>
      <c r="DB256" s="86"/>
      <c r="DC256" s="87"/>
      <c r="DD256" s="542" t="s">
        <v>13</v>
      </c>
      <c r="DE256" s="542"/>
      <c r="DF256" s="542"/>
      <c r="DG256" s="543">
        <f>BK257</f>
        <v>6</v>
      </c>
      <c r="DH256" s="543"/>
      <c r="DI256" s="88"/>
    </row>
    <row r="257" spans="60:113" ht="20.25" customHeight="1" x14ac:dyDescent="0.25">
      <c r="BK257" s="6">
        <f>AY33</f>
        <v>6</v>
      </c>
      <c r="BL257" s="6" t="str">
        <f>AZ33</f>
        <v>D</v>
      </c>
      <c r="BM257" s="6" t="str">
        <f>BA33</f>
        <v>Pečky</v>
      </c>
      <c r="BN257" s="6">
        <f>BB33</f>
        <v>0</v>
      </c>
      <c r="BO257" s="6" t="str">
        <f>BC33</f>
        <v>Velim "A"</v>
      </c>
      <c r="BQ257" s="85"/>
      <c r="BR257" s="548"/>
      <c r="BS257" s="548"/>
      <c r="BT257" s="548"/>
      <c r="BU257" s="548"/>
      <c r="BV257" s="86"/>
      <c r="BW257" s="86"/>
      <c r="BX257" s="86"/>
      <c r="BY257" s="86"/>
      <c r="BZ257" s="86"/>
      <c r="CA257" s="86"/>
      <c r="CB257" s="86"/>
      <c r="CC257" s="86"/>
      <c r="CD257" s="86"/>
      <c r="CE257" s="86"/>
      <c r="CF257" s="549"/>
      <c r="CG257" s="549"/>
      <c r="CH257" s="550"/>
      <c r="CI257" s="550"/>
      <c r="CJ257" s="550"/>
      <c r="CK257" s="550"/>
      <c r="CL257" s="551"/>
      <c r="CM257" s="552"/>
      <c r="CN257" s="552"/>
      <c r="CO257" s="553"/>
      <c r="CP257" s="553"/>
      <c r="CQ257" s="541"/>
      <c r="CR257" s="86"/>
      <c r="CS257" s="86"/>
      <c r="CT257" s="86"/>
      <c r="CU257" s="86"/>
      <c r="CV257" s="86"/>
      <c r="CW257" s="86"/>
      <c r="CX257" s="86"/>
      <c r="CY257" s="86"/>
      <c r="CZ257" s="86"/>
      <c r="DA257" s="86"/>
      <c r="DB257" s="86"/>
      <c r="DC257" s="87"/>
      <c r="DD257" s="542"/>
      <c r="DE257" s="542"/>
      <c r="DF257" s="542"/>
      <c r="DG257" s="543"/>
      <c r="DH257" s="543"/>
      <c r="DI257" s="88"/>
    </row>
    <row r="258" spans="60:113" ht="20.25" customHeight="1" x14ac:dyDescent="0.25">
      <c r="BQ258" s="85"/>
      <c r="BR258" s="89"/>
      <c r="BS258" s="89"/>
      <c r="BT258" s="89"/>
      <c r="BU258" s="89"/>
      <c r="BV258" s="587" t="s">
        <v>16</v>
      </c>
      <c r="BW258" s="587"/>
      <c r="BX258" s="90">
        <f>BM256</f>
        <v>16</v>
      </c>
      <c r="BY258" s="91" t="s">
        <v>17</v>
      </c>
      <c r="BZ258" s="585" t="str">
        <f>LOOKUP(BX258,$B$2:$B$20,$C$2:$C$20)</f>
        <v>Pečky</v>
      </c>
      <c r="CA258" s="585"/>
      <c r="CB258" s="585"/>
      <c r="CC258" s="585"/>
      <c r="CD258" s="585"/>
      <c r="CE258" s="585"/>
      <c r="CF258" s="585"/>
      <c r="CG258" s="585"/>
      <c r="CH258" s="585"/>
      <c r="CI258" s="585"/>
      <c r="CJ258" s="586"/>
      <c r="CK258" s="586"/>
      <c r="CL258" s="92"/>
      <c r="CM258" s="92"/>
      <c r="CN258" s="92"/>
      <c r="CO258" s="92"/>
      <c r="CP258" s="92"/>
      <c r="CQ258" s="89"/>
      <c r="CR258" s="587" t="s">
        <v>16</v>
      </c>
      <c r="CS258" s="587"/>
      <c r="CT258" s="90">
        <f>BO256</f>
        <v>17</v>
      </c>
      <c r="CU258" s="91" t="s">
        <v>17</v>
      </c>
      <c r="CV258" s="585" t="str">
        <f>LOOKUP(CT258,$B$2:$B$20,$C$2:$C$20)</f>
        <v>Velim "A"</v>
      </c>
      <c r="CW258" s="585"/>
      <c r="CX258" s="585"/>
      <c r="CY258" s="585"/>
      <c r="CZ258" s="585"/>
      <c r="DA258" s="585"/>
      <c r="DB258" s="585"/>
      <c r="DC258" s="585"/>
      <c r="DD258" s="585"/>
      <c r="DE258" s="585"/>
      <c r="DF258" s="585"/>
      <c r="DG258" s="585"/>
      <c r="DH258" s="585"/>
      <c r="DI258" s="88"/>
    </row>
    <row r="259" spans="60:113" ht="20.25" customHeight="1" x14ac:dyDescent="0.25">
      <c r="BQ259" s="85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89"/>
      <c r="CH259" s="89"/>
      <c r="CI259" s="89"/>
      <c r="CJ259" s="89"/>
      <c r="CK259" s="89"/>
      <c r="CL259" s="89"/>
      <c r="CM259" s="89"/>
      <c r="CN259" s="89"/>
      <c r="CO259" s="89"/>
      <c r="CP259" s="89"/>
      <c r="CQ259" s="89"/>
      <c r="CR259" s="89"/>
      <c r="CS259" s="89"/>
      <c r="CT259" s="89"/>
      <c r="CU259" s="89"/>
      <c r="CV259" s="89"/>
      <c r="CW259" s="89"/>
      <c r="CX259" s="89"/>
      <c r="CY259" s="89"/>
      <c r="CZ259" s="89"/>
      <c r="DA259" s="89"/>
      <c r="DB259" s="89"/>
      <c r="DC259" s="93"/>
      <c r="DD259" s="93"/>
      <c r="DE259" s="93"/>
      <c r="DF259" s="93"/>
      <c r="DG259" s="93"/>
      <c r="DH259" s="93"/>
      <c r="DI259" s="88"/>
    </row>
    <row r="260" spans="60:113" ht="20.25" customHeight="1" x14ac:dyDescent="0.25">
      <c r="BQ260" s="85"/>
      <c r="BR260" s="94" t="s">
        <v>21</v>
      </c>
      <c r="BS260" s="95">
        <f>BX258</f>
        <v>16</v>
      </c>
      <c r="BT260" s="96" t="s">
        <v>10</v>
      </c>
      <c r="BU260" s="97">
        <v>1</v>
      </c>
      <c r="BV260" s="97">
        <v>2</v>
      </c>
      <c r="BW260" s="97">
        <v>3</v>
      </c>
      <c r="BX260" s="97">
        <v>4</v>
      </c>
      <c r="BY260" s="97">
        <v>5</v>
      </c>
      <c r="BZ260" s="97">
        <v>6</v>
      </c>
      <c r="CA260" s="97">
        <v>7</v>
      </c>
      <c r="CB260" s="97">
        <v>8</v>
      </c>
      <c r="CC260" s="97">
        <v>9</v>
      </c>
      <c r="CD260" s="97">
        <v>10</v>
      </c>
      <c r="CE260" s="97">
        <v>11</v>
      </c>
      <c r="CF260" s="97">
        <v>12</v>
      </c>
      <c r="CG260" s="97">
        <v>13</v>
      </c>
      <c r="CH260" s="97">
        <v>14</v>
      </c>
      <c r="CI260" s="97">
        <v>15</v>
      </c>
      <c r="CJ260" s="97">
        <v>16</v>
      </c>
      <c r="CK260" s="97">
        <v>17</v>
      </c>
      <c r="CL260" s="97">
        <v>18</v>
      </c>
      <c r="CM260" s="97">
        <v>19</v>
      </c>
      <c r="CN260" s="97">
        <v>20</v>
      </c>
      <c r="CO260" s="97">
        <v>21</v>
      </c>
      <c r="CP260" s="97">
        <v>22</v>
      </c>
      <c r="CQ260" s="97">
        <v>23</v>
      </c>
      <c r="CR260" s="97">
        <v>24</v>
      </c>
      <c r="CS260" s="97">
        <v>25</v>
      </c>
      <c r="CT260" s="97">
        <v>26</v>
      </c>
      <c r="CU260" s="97">
        <v>27</v>
      </c>
      <c r="CV260" s="97">
        <v>28</v>
      </c>
      <c r="CW260" s="97">
        <v>29</v>
      </c>
      <c r="CX260" s="97">
        <v>30</v>
      </c>
      <c r="CY260" s="97">
        <v>31</v>
      </c>
      <c r="CZ260" s="97">
        <v>32</v>
      </c>
      <c r="DA260" s="97">
        <v>33</v>
      </c>
      <c r="DB260" s="97">
        <v>34</v>
      </c>
      <c r="DC260" s="98">
        <v>35</v>
      </c>
      <c r="DD260" s="98">
        <v>36</v>
      </c>
      <c r="DE260" s="98">
        <v>37</v>
      </c>
      <c r="DF260" s="98">
        <v>38</v>
      </c>
      <c r="DG260" s="98">
        <v>39</v>
      </c>
      <c r="DH260" s="98">
        <v>40</v>
      </c>
      <c r="DI260" s="88"/>
    </row>
    <row r="261" spans="60:113" ht="20.25" customHeight="1" x14ac:dyDescent="0.25">
      <c r="BQ261" s="85"/>
      <c r="BR261" s="99"/>
      <c r="BS261" s="100"/>
      <c r="BT261" s="101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  <c r="DA261" s="102"/>
      <c r="DB261" s="102"/>
      <c r="DC261" s="103"/>
      <c r="DD261" s="103"/>
      <c r="DE261" s="103"/>
      <c r="DF261" s="103"/>
      <c r="DG261" s="103"/>
      <c r="DH261" s="103"/>
      <c r="DI261" s="88"/>
    </row>
    <row r="262" spans="60:113" ht="20.25" customHeight="1" x14ac:dyDescent="0.25">
      <c r="BQ262" s="85"/>
      <c r="BR262" s="104" t="s">
        <v>21</v>
      </c>
      <c r="BS262" s="105">
        <f>CT258</f>
        <v>17</v>
      </c>
      <c r="BT262" s="106" t="s">
        <v>10</v>
      </c>
      <c r="BU262" s="97">
        <v>1</v>
      </c>
      <c r="BV262" s="97">
        <v>2</v>
      </c>
      <c r="BW262" s="97">
        <v>3</v>
      </c>
      <c r="BX262" s="97">
        <v>4</v>
      </c>
      <c r="BY262" s="97">
        <v>5</v>
      </c>
      <c r="BZ262" s="97">
        <v>6</v>
      </c>
      <c r="CA262" s="97">
        <v>7</v>
      </c>
      <c r="CB262" s="97">
        <v>8</v>
      </c>
      <c r="CC262" s="97">
        <v>9</v>
      </c>
      <c r="CD262" s="97">
        <v>10</v>
      </c>
      <c r="CE262" s="97">
        <v>11</v>
      </c>
      <c r="CF262" s="97">
        <v>12</v>
      </c>
      <c r="CG262" s="97">
        <v>13</v>
      </c>
      <c r="CH262" s="97">
        <v>14</v>
      </c>
      <c r="CI262" s="97">
        <v>15</v>
      </c>
      <c r="CJ262" s="97">
        <v>16</v>
      </c>
      <c r="CK262" s="97">
        <v>17</v>
      </c>
      <c r="CL262" s="97">
        <v>18</v>
      </c>
      <c r="CM262" s="97">
        <v>19</v>
      </c>
      <c r="CN262" s="97">
        <v>20</v>
      </c>
      <c r="CO262" s="97">
        <v>21</v>
      </c>
      <c r="CP262" s="97">
        <v>22</v>
      </c>
      <c r="CQ262" s="97">
        <v>23</v>
      </c>
      <c r="CR262" s="97">
        <v>24</v>
      </c>
      <c r="CS262" s="97">
        <v>25</v>
      </c>
      <c r="CT262" s="97">
        <v>26</v>
      </c>
      <c r="CU262" s="97">
        <v>27</v>
      </c>
      <c r="CV262" s="97">
        <v>28</v>
      </c>
      <c r="CW262" s="97">
        <v>29</v>
      </c>
      <c r="CX262" s="97">
        <v>30</v>
      </c>
      <c r="CY262" s="97">
        <v>31</v>
      </c>
      <c r="CZ262" s="97">
        <v>32</v>
      </c>
      <c r="DA262" s="97">
        <v>33</v>
      </c>
      <c r="DB262" s="97">
        <v>34</v>
      </c>
      <c r="DC262" s="98">
        <v>35</v>
      </c>
      <c r="DD262" s="98">
        <v>36</v>
      </c>
      <c r="DE262" s="98">
        <v>37</v>
      </c>
      <c r="DF262" s="98">
        <v>38</v>
      </c>
      <c r="DG262" s="98">
        <v>39</v>
      </c>
      <c r="DH262" s="98">
        <v>40</v>
      </c>
      <c r="DI262" s="88"/>
    </row>
    <row r="263" spans="60:113" ht="20.25" customHeight="1" thickBot="1" x14ac:dyDescent="0.3">
      <c r="BQ263" s="107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8"/>
      <c r="CM263" s="108"/>
      <c r="CN263" s="108"/>
      <c r="CO263" s="108"/>
      <c r="CP263" s="108"/>
      <c r="CQ263" s="108"/>
      <c r="CR263" s="108"/>
      <c r="CS263" s="108"/>
      <c r="CT263" s="108"/>
      <c r="CU263" s="108"/>
      <c r="CV263" s="108"/>
      <c r="CW263" s="108"/>
      <c r="CX263" s="108"/>
      <c r="CY263" s="108"/>
      <c r="CZ263" s="108"/>
      <c r="DA263" s="108"/>
      <c r="DB263" s="108"/>
      <c r="DC263" s="108"/>
      <c r="DD263" s="108"/>
      <c r="DE263" s="108"/>
      <c r="DF263" s="108"/>
      <c r="DG263" s="108"/>
      <c r="DH263" s="108"/>
      <c r="DI263" s="109"/>
    </row>
    <row r="264" spans="60:113" ht="20.25" customHeight="1" thickTop="1" x14ac:dyDescent="0.25">
      <c r="BQ264" s="82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4"/>
    </row>
    <row r="265" spans="60:113" ht="20.25" customHeight="1" x14ac:dyDescent="0.25">
      <c r="BH265" s="6" t="str">
        <f>AJ34</f>
        <v>1. KOLO</v>
      </c>
      <c r="BI265" s="6">
        <f t="shared" ref="BI265:BO265" si="31">AK34</f>
        <v>0.35416666666666669</v>
      </c>
      <c r="BJ265" s="6">
        <f t="shared" si="31"/>
        <v>5</v>
      </c>
      <c r="BK265" s="6" t="str">
        <f t="shared" si="31"/>
        <v>HŘIŠTĚ</v>
      </c>
      <c r="BL265" s="6" t="str">
        <f t="shared" si="31"/>
        <v>skupina</v>
      </c>
      <c r="BM265" s="6">
        <f t="shared" si="31"/>
        <v>16</v>
      </c>
      <c r="BN265" s="6" t="str">
        <f t="shared" si="31"/>
        <v>:</v>
      </c>
      <c r="BO265" s="6">
        <f t="shared" si="31"/>
        <v>19</v>
      </c>
      <c r="BQ265" s="85"/>
      <c r="BR265" s="548" t="str">
        <f>BH265</f>
        <v>1. KOLO</v>
      </c>
      <c r="BS265" s="548"/>
      <c r="BT265" s="548"/>
      <c r="BU265" s="548"/>
      <c r="BV265" s="86"/>
      <c r="BW265" s="86"/>
      <c r="BX265" s="86"/>
      <c r="BY265" s="86"/>
      <c r="BZ265" s="86"/>
      <c r="CA265" s="86"/>
      <c r="CB265" s="86"/>
      <c r="CC265" s="86"/>
      <c r="CD265" s="86"/>
      <c r="CE265" s="86"/>
      <c r="CF265" s="549">
        <f>BJ265</f>
        <v>5</v>
      </c>
      <c r="CG265" s="549"/>
      <c r="CH265" s="550" t="s">
        <v>11</v>
      </c>
      <c r="CI265" s="550"/>
      <c r="CJ265" s="550"/>
      <c r="CK265" s="550"/>
      <c r="CL265" s="551" t="s">
        <v>12</v>
      </c>
      <c r="CM265" s="552">
        <f>BI265</f>
        <v>0.35416666666666669</v>
      </c>
      <c r="CN265" s="552"/>
      <c r="CO265" s="553" t="s">
        <v>9</v>
      </c>
      <c r="CP265" s="553"/>
      <c r="CQ265" s="541" t="str">
        <f>BL266</f>
        <v>D</v>
      </c>
      <c r="CR265" s="86"/>
      <c r="CS265" s="86"/>
      <c r="CT265" s="86"/>
      <c r="CU265" s="86"/>
      <c r="CV265" s="86"/>
      <c r="CW265" s="86"/>
      <c r="CX265" s="86"/>
      <c r="CY265" s="86"/>
      <c r="CZ265" s="86"/>
      <c r="DA265" s="86"/>
      <c r="DB265" s="86"/>
      <c r="DC265" s="87"/>
      <c r="DD265" s="542" t="s">
        <v>13</v>
      </c>
      <c r="DE265" s="542"/>
      <c r="DF265" s="542"/>
      <c r="DG265" s="543">
        <f>BK266</f>
        <v>7</v>
      </c>
      <c r="DH265" s="543"/>
      <c r="DI265" s="88"/>
    </row>
    <row r="266" spans="60:113" ht="20.25" customHeight="1" x14ac:dyDescent="0.25">
      <c r="BK266" s="6">
        <f>AM35</f>
        <v>7</v>
      </c>
      <c r="BL266" s="6" t="str">
        <f>AN35</f>
        <v>D</v>
      </c>
      <c r="BM266" s="6" t="str">
        <f>AO35</f>
        <v>Pečky</v>
      </c>
      <c r="BN266" s="6">
        <f>AP35</f>
        <v>0</v>
      </c>
      <c r="BO266" s="6" t="str">
        <f>AQ35</f>
        <v>Červ.Pečky "B"</v>
      </c>
      <c r="BQ266" s="85"/>
      <c r="BR266" s="548"/>
      <c r="BS266" s="548"/>
      <c r="BT266" s="548"/>
      <c r="BU266" s="548"/>
      <c r="BV266" s="86"/>
      <c r="BW266" s="86"/>
      <c r="BX266" s="86"/>
      <c r="BY266" s="86"/>
      <c r="BZ266" s="86"/>
      <c r="CA266" s="86"/>
      <c r="CB266" s="86"/>
      <c r="CC266" s="86"/>
      <c r="CD266" s="86"/>
      <c r="CE266" s="86"/>
      <c r="CF266" s="549"/>
      <c r="CG266" s="549"/>
      <c r="CH266" s="550"/>
      <c r="CI266" s="550"/>
      <c r="CJ266" s="550"/>
      <c r="CK266" s="550"/>
      <c r="CL266" s="551"/>
      <c r="CM266" s="552"/>
      <c r="CN266" s="552"/>
      <c r="CO266" s="553"/>
      <c r="CP266" s="553"/>
      <c r="CQ266" s="541"/>
      <c r="CR266" s="86"/>
      <c r="CS266" s="86"/>
      <c r="CT266" s="86"/>
      <c r="CU266" s="86"/>
      <c r="CV266" s="86"/>
      <c r="CW266" s="86"/>
      <c r="CX266" s="86"/>
      <c r="CY266" s="86"/>
      <c r="CZ266" s="86"/>
      <c r="DA266" s="86"/>
      <c r="DB266" s="86"/>
      <c r="DC266" s="87"/>
      <c r="DD266" s="542"/>
      <c r="DE266" s="542"/>
      <c r="DF266" s="542"/>
      <c r="DG266" s="543"/>
      <c r="DH266" s="543"/>
      <c r="DI266" s="88"/>
    </row>
    <row r="267" spans="60:113" ht="20.25" customHeight="1" x14ac:dyDescent="0.25">
      <c r="BQ267" s="85"/>
      <c r="BR267" s="89"/>
      <c r="BS267" s="89"/>
      <c r="BT267" s="89"/>
      <c r="BU267" s="89"/>
      <c r="BV267" s="587" t="s">
        <v>16</v>
      </c>
      <c r="BW267" s="587"/>
      <c r="BX267" s="90">
        <f>BM265</f>
        <v>16</v>
      </c>
      <c r="BY267" s="91" t="s">
        <v>17</v>
      </c>
      <c r="BZ267" s="585" t="str">
        <f>LOOKUP(BX267,$B$2:$B$20,$C$2:$C$20)</f>
        <v>Pečky</v>
      </c>
      <c r="CA267" s="585"/>
      <c r="CB267" s="585"/>
      <c r="CC267" s="585"/>
      <c r="CD267" s="585"/>
      <c r="CE267" s="585"/>
      <c r="CF267" s="585"/>
      <c r="CG267" s="585"/>
      <c r="CH267" s="585"/>
      <c r="CI267" s="585"/>
      <c r="CJ267" s="586"/>
      <c r="CK267" s="586"/>
      <c r="CL267" s="92"/>
      <c r="CM267" s="92"/>
      <c r="CN267" s="92"/>
      <c r="CO267" s="92"/>
      <c r="CP267" s="92"/>
      <c r="CQ267" s="89"/>
      <c r="CR267" s="587" t="s">
        <v>16</v>
      </c>
      <c r="CS267" s="587"/>
      <c r="CT267" s="90">
        <f>BO265</f>
        <v>19</v>
      </c>
      <c r="CU267" s="91" t="s">
        <v>17</v>
      </c>
      <c r="CV267" s="585" t="str">
        <f>LOOKUP(CT267,$B$2:$B$20,$C$2:$C$20)</f>
        <v>Červ.Pečky "B"</v>
      </c>
      <c r="CW267" s="585"/>
      <c r="CX267" s="585"/>
      <c r="CY267" s="585"/>
      <c r="CZ267" s="585"/>
      <c r="DA267" s="585"/>
      <c r="DB267" s="585"/>
      <c r="DC267" s="585"/>
      <c r="DD267" s="585"/>
      <c r="DE267" s="585"/>
      <c r="DF267" s="585"/>
      <c r="DG267" s="585"/>
      <c r="DH267" s="585"/>
      <c r="DI267" s="88"/>
    </row>
    <row r="268" spans="60:113" ht="20.25" customHeight="1" x14ac:dyDescent="0.25">
      <c r="BQ268" s="85"/>
      <c r="BR268" s="89"/>
      <c r="BS268" s="89"/>
      <c r="BT268" s="89"/>
      <c r="BU268" s="89"/>
      <c r="BV268" s="89"/>
      <c r="BW268" s="89"/>
      <c r="BX268" s="89"/>
      <c r="BY268" s="89"/>
      <c r="BZ268" s="89"/>
      <c r="CA268" s="89"/>
      <c r="CB268" s="89"/>
      <c r="CC268" s="89"/>
      <c r="CD268" s="89"/>
      <c r="CE268" s="89"/>
      <c r="CF268" s="89"/>
      <c r="CG268" s="89"/>
      <c r="CH268" s="89"/>
      <c r="CI268" s="89"/>
      <c r="CJ268" s="89"/>
      <c r="CK268" s="89"/>
      <c r="CL268" s="89"/>
      <c r="CM268" s="89"/>
      <c r="CN268" s="89"/>
      <c r="CO268" s="89"/>
      <c r="CP268" s="89"/>
      <c r="CQ268" s="89"/>
      <c r="CR268" s="89"/>
      <c r="CS268" s="89"/>
      <c r="CT268" s="89"/>
      <c r="CU268" s="89"/>
      <c r="CV268" s="89"/>
      <c r="CW268" s="89"/>
      <c r="CX268" s="89"/>
      <c r="CY268" s="89"/>
      <c r="CZ268" s="89"/>
      <c r="DA268" s="89"/>
      <c r="DB268" s="89"/>
      <c r="DC268" s="93"/>
      <c r="DD268" s="93"/>
      <c r="DE268" s="93"/>
      <c r="DF268" s="93"/>
      <c r="DG268" s="93"/>
      <c r="DH268" s="93"/>
      <c r="DI268" s="88"/>
    </row>
    <row r="269" spans="60:113" ht="20.25" customHeight="1" x14ac:dyDescent="0.25">
      <c r="BQ269" s="85"/>
      <c r="BR269" s="94" t="s">
        <v>21</v>
      </c>
      <c r="BS269" s="95">
        <f>BX267</f>
        <v>16</v>
      </c>
      <c r="BT269" s="96" t="s">
        <v>10</v>
      </c>
      <c r="BU269" s="97">
        <v>1</v>
      </c>
      <c r="BV269" s="97">
        <v>2</v>
      </c>
      <c r="BW269" s="97">
        <v>3</v>
      </c>
      <c r="BX269" s="97">
        <v>4</v>
      </c>
      <c r="BY269" s="97">
        <v>5</v>
      </c>
      <c r="BZ269" s="97">
        <v>6</v>
      </c>
      <c r="CA269" s="97">
        <v>7</v>
      </c>
      <c r="CB269" s="97">
        <v>8</v>
      </c>
      <c r="CC269" s="97">
        <v>9</v>
      </c>
      <c r="CD269" s="97">
        <v>10</v>
      </c>
      <c r="CE269" s="97">
        <v>11</v>
      </c>
      <c r="CF269" s="97">
        <v>12</v>
      </c>
      <c r="CG269" s="97">
        <v>13</v>
      </c>
      <c r="CH269" s="97">
        <v>14</v>
      </c>
      <c r="CI269" s="97">
        <v>15</v>
      </c>
      <c r="CJ269" s="97">
        <v>16</v>
      </c>
      <c r="CK269" s="97">
        <v>17</v>
      </c>
      <c r="CL269" s="97">
        <v>18</v>
      </c>
      <c r="CM269" s="97">
        <v>19</v>
      </c>
      <c r="CN269" s="97">
        <v>20</v>
      </c>
      <c r="CO269" s="97">
        <v>21</v>
      </c>
      <c r="CP269" s="97">
        <v>22</v>
      </c>
      <c r="CQ269" s="97">
        <v>23</v>
      </c>
      <c r="CR269" s="97">
        <v>24</v>
      </c>
      <c r="CS269" s="97">
        <v>25</v>
      </c>
      <c r="CT269" s="97">
        <v>26</v>
      </c>
      <c r="CU269" s="97">
        <v>27</v>
      </c>
      <c r="CV269" s="97">
        <v>28</v>
      </c>
      <c r="CW269" s="97">
        <v>29</v>
      </c>
      <c r="CX269" s="97">
        <v>30</v>
      </c>
      <c r="CY269" s="97">
        <v>31</v>
      </c>
      <c r="CZ269" s="97">
        <v>32</v>
      </c>
      <c r="DA269" s="97">
        <v>33</v>
      </c>
      <c r="DB269" s="97">
        <v>34</v>
      </c>
      <c r="DC269" s="98">
        <v>35</v>
      </c>
      <c r="DD269" s="98">
        <v>36</v>
      </c>
      <c r="DE269" s="98">
        <v>37</v>
      </c>
      <c r="DF269" s="98">
        <v>38</v>
      </c>
      <c r="DG269" s="98">
        <v>39</v>
      </c>
      <c r="DH269" s="98">
        <v>40</v>
      </c>
      <c r="DI269" s="88"/>
    </row>
    <row r="270" spans="60:113" ht="20.25" customHeight="1" x14ac:dyDescent="0.25">
      <c r="BQ270" s="85"/>
      <c r="BR270" s="99"/>
      <c r="BS270" s="100"/>
      <c r="BT270" s="101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  <c r="DA270" s="102"/>
      <c r="DB270" s="102"/>
      <c r="DC270" s="103"/>
      <c r="DD270" s="103"/>
      <c r="DE270" s="103"/>
      <c r="DF270" s="103"/>
      <c r="DG270" s="103"/>
      <c r="DH270" s="103"/>
      <c r="DI270" s="88"/>
    </row>
    <row r="271" spans="60:113" ht="20.25" customHeight="1" x14ac:dyDescent="0.25">
      <c r="BQ271" s="85"/>
      <c r="BR271" s="104" t="s">
        <v>21</v>
      </c>
      <c r="BS271" s="105">
        <f>CT267</f>
        <v>19</v>
      </c>
      <c r="BT271" s="106" t="s">
        <v>10</v>
      </c>
      <c r="BU271" s="97">
        <v>1</v>
      </c>
      <c r="BV271" s="97">
        <v>2</v>
      </c>
      <c r="BW271" s="97">
        <v>3</v>
      </c>
      <c r="BX271" s="97">
        <v>4</v>
      </c>
      <c r="BY271" s="97">
        <v>5</v>
      </c>
      <c r="BZ271" s="97">
        <v>6</v>
      </c>
      <c r="CA271" s="97">
        <v>7</v>
      </c>
      <c r="CB271" s="97">
        <v>8</v>
      </c>
      <c r="CC271" s="97">
        <v>9</v>
      </c>
      <c r="CD271" s="97">
        <v>10</v>
      </c>
      <c r="CE271" s="97">
        <v>11</v>
      </c>
      <c r="CF271" s="97">
        <v>12</v>
      </c>
      <c r="CG271" s="97">
        <v>13</v>
      </c>
      <c r="CH271" s="97">
        <v>14</v>
      </c>
      <c r="CI271" s="97">
        <v>15</v>
      </c>
      <c r="CJ271" s="97">
        <v>16</v>
      </c>
      <c r="CK271" s="97">
        <v>17</v>
      </c>
      <c r="CL271" s="97">
        <v>18</v>
      </c>
      <c r="CM271" s="97">
        <v>19</v>
      </c>
      <c r="CN271" s="97">
        <v>20</v>
      </c>
      <c r="CO271" s="97">
        <v>21</v>
      </c>
      <c r="CP271" s="97">
        <v>22</v>
      </c>
      <c r="CQ271" s="97">
        <v>23</v>
      </c>
      <c r="CR271" s="97">
        <v>24</v>
      </c>
      <c r="CS271" s="97">
        <v>25</v>
      </c>
      <c r="CT271" s="97">
        <v>26</v>
      </c>
      <c r="CU271" s="97">
        <v>27</v>
      </c>
      <c r="CV271" s="97">
        <v>28</v>
      </c>
      <c r="CW271" s="97">
        <v>29</v>
      </c>
      <c r="CX271" s="97">
        <v>30</v>
      </c>
      <c r="CY271" s="97">
        <v>31</v>
      </c>
      <c r="CZ271" s="97">
        <v>32</v>
      </c>
      <c r="DA271" s="97">
        <v>33</v>
      </c>
      <c r="DB271" s="97">
        <v>34</v>
      </c>
      <c r="DC271" s="98">
        <v>35</v>
      </c>
      <c r="DD271" s="98">
        <v>36</v>
      </c>
      <c r="DE271" s="98">
        <v>37</v>
      </c>
      <c r="DF271" s="98">
        <v>38</v>
      </c>
      <c r="DG271" s="98">
        <v>39</v>
      </c>
      <c r="DH271" s="98">
        <v>40</v>
      </c>
      <c r="DI271" s="88"/>
    </row>
    <row r="272" spans="60:113" ht="20.25" customHeight="1" thickBot="1" x14ac:dyDescent="0.3">
      <c r="BQ272" s="107"/>
      <c r="BR272" s="108"/>
      <c r="BS272" s="108"/>
      <c r="BT272" s="108"/>
      <c r="BU272" s="108"/>
      <c r="BV272" s="108"/>
      <c r="BW272" s="108"/>
      <c r="BX272" s="108"/>
      <c r="BY272" s="108"/>
      <c r="BZ272" s="108"/>
      <c r="CA272" s="108"/>
      <c r="CB272" s="108"/>
      <c r="CC272" s="108"/>
      <c r="CD272" s="108"/>
      <c r="CE272" s="108"/>
      <c r="CF272" s="108"/>
      <c r="CG272" s="108"/>
      <c r="CH272" s="108"/>
      <c r="CI272" s="108"/>
      <c r="CJ272" s="108"/>
      <c r="CK272" s="108"/>
      <c r="CL272" s="108"/>
      <c r="CM272" s="108"/>
      <c r="CN272" s="108"/>
      <c r="CO272" s="108"/>
      <c r="CP272" s="108"/>
      <c r="CQ272" s="108"/>
      <c r="CR272" s="108"/>
      <c r="CS272" s="108"/>
      <c r="CT272" s="108"/>
      <c r="CU272" s="108"/>
      <c r="CV272" s="108"/>
      <c r="CW272" s="108"/>
      <c r="CX272" s="108"/>
      <c r="CY272" s="108"/>
      <c r="CZ272" s="108"/>
      <c r="DA272" s="108"/>
      <c r="DB272" s="108"/>
      <c r="DC272" s="108"/>
      <c r="DD272" s="108"/>
      <c r="DE272" s="108"/>
      <c r="DF272" s="108"/>
      <c r="DG272" s="108"/>
      <c r="DH272" s="108"/>
      <c r="DI272" s="109"/>
    </row>
    <row r="273" spans="60:113" ht="20.25" customHeight="1" thickTop="1" thickBot="1" x14ac:dyDescent="0.3"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</row>
    <row r="274" spans="60:113" ht="20.25" customHeight="1" thickTop="1" x14ac:dyDescent="0.25">
      <c r="BQ274" s="82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4"/>
    </row>
    <row r="275" spans="60:113" ht="20.25" customHeight="1" x14ac:dyDescent="0.25">
      <c r="BH275" s="6" t="str">
        <f>AJ36</f>
        <v>2. KOLO</v>
      </c>
      <c r="BI275" s="6">
        <f>AK36</f>
        <v>0.36250000000000004</v>
      </c>
      <c r="BJ275" s="6">
        <f>AL36</f>
        <v>10</v>
      </c>
      <c r="BK275" s="6" t="str">
        <f t="shared" ref="BK275:BO276" si="32">AM36</f>
        <v>HŘIŠTĚ</v>
      </c>
      <c r="BL275" s="6" t="str">
        <f t="shared" si="32"/>
        <v>skupina</v>
      </c>
      <c r="BM275" s="6">
        <f t="shared" si="32"/>
        <v>8</v>
      </c>
      <c r="BN275" s="6" t="str">
        <f t="shared" si="32"/>
        <v>:</v>
      </c>
      <c r="BO275" s="6">
        <f t="shared" si="32"/>
        <v>10</v>
      </c>
      <c r="BQ275" s="85"/>
      <c r="BR275" s="548" t="str">
        <f>BH275</f>
        <v>2. KOLO</v>
      </c>
      <c r="BS275" s="548"/>
      <c r="BT275" s="548"/>
      <c r="BU275" s="548"/>
      <c r="BV275" s="86"/>
      <c r="BW275" s="86"/>
      <c r="BX275" s="86"/>
      <c r="BY275" s="86"/>
      <c r="BZ275" s="86"/>
      <c r="CA275" s="86"/>
      <c r="CB275" s="86"/>
      <c r="CC275" s="86"/>
      <c r="CD275" s="86"/>
      <c r="CE275" s="86"/>
      <c r="CF275" s="549">
        <f>BJ275</f>
        <v>10</v>
      </c>
      <c r="CG275" s="549"/>
      <c r="CH275" s="550" t="s">
        <v>11</v>
      </c>
      <c r="CI275" s="550"/>
      <c r="CJ275" s="550"/>
      <c r="CK275" s="550"/>
      <c r="CL275" s="551" t="s">
        <v>12</v>
      </c>
      <c r="CM275" s="552">
        <f>BI275</f>
        <v>0.36250000000000004</v>
      </c>
      <c r="CN275" s="552"/>
      <c r="CO275" s="553" t="s">
        <v>9</v>
      </c>
      <c r="CP275" s="553"/>
      <c r="CQ275" s="541" t="str">
        <f>BL276</f>
        <v>B</v>
      </c>
      <c r="CR275" s="86"/>
      <c r="CS275" s="86"/>
      <c r="CT275" s="86"/>
      <c r="CU275" s="86"/>
      <c r="CV275" s="86"/>
      <c r="CW275" s="86"/>
      <c r="CX275" s="86"/>
      <c r="CY275" s="86"/>
      <c r="CZ275" s="86"/>
      <c r="DA275" s="86"/>
      <c r="DB275" s="86"/>
      <c r="DC275" s="87"/>
      <c r="DD275" s="542" t="s">
        <v>13</v>
      </c>
      <c r="DE275" s="542"/>
      <c r="DF275" s="542"/>
      <c r="DG275" s="543">
        <f>BK276</f>
        <v>7</v>
      </c>
      <c r="DH275" s="543"/>
      <c r="DI275" s="88"/>
    </row>
    <row r="276" spans="60:113" ht="20.25" customHeight="1" x14ac:dyDescent="0.25">
      <c r="BK276" s="6">
        <f t="shared" si="32"/>
        <v>7</v>
      </c>
      <c r="BL276" s="6" t="str">
        <f t="shared" si="32"/>
        <v>B</v>
      </c>
      <c r="BM276" s="6" t="str">
        <f t="shared" si="32"/>
        <v>Mnichovická "A"</v>
      </c>
      <c r="BN276" s="6">
        <f t="shared" si="32"/>
        <v>0</v>
      </c>
      <c r="BO276" s="6" t="str">
        <f t="shared" si="32"/>
        <v>Masarykova "B"</v>
      </c>
      <c r="BQ276" s="85"/>
      <c r="BR276" s="548"/>
      <c r="BS276" s="548"/>
      <c r="BT276" s="548"/>
      <c r="BU276" s="548"/>
      <c r="BV276" s="86"/>
      <c r="BW276" s="86"/>
      <c r="BX276" s="86"/>
      <c r="BY276" s="86"/>
      <c r="BZ276" s="86"/>
      <c r="CA276" s="86"/>
      <c r="CB276" s="86"/>
      <c r="CC276" s="86"/>
      <c r="CD276" s="86"/>
      <c r="CE276" s="86"/>
      <c r="CF276" s="549"/>
      <c r="CG276" s="549"/>
      <c r="CH276" s="550"/>
      <c r="CI276" s="550"/>
      <c r="CJ276" s="550"/>
      <c r="CK276" s="550"/>
      <c r="CL276" s="551"/>
      <c r="CM276" s="552"/>
      <c r="CN276" s="552"/>
      <c r="CO276" s="553"/>
      <c r="CP276" s="553"/>
      <c r="CQ276" s="541"/>
      <c r="CR276" s="86"/>
      <c r="CS276" s="86"/>
      <c r="CT276" s="86"/>
      <c r="CU276" s="86"/>
      <c r="CV276" s="86"/>
      <c r="CW276" s="86"/>
      <c r="CX276" s="86"/>
      <c r="CY276" s="86"/>
      <c r="CZ276" s="86"/>
      <c r="DA276" s="86"/>
      <c r="DB276" s="86"/>
      <c r="DC276" s="87"/>
      <c r="DD276" s="542"/>
      <c r="DE276" s="542"/>
      <c r="DF276" s="542"/>
      <c r="DG276" s="543"/>
      <c r="DH276" s="543"/>
      <c r="DI276" s="88"/>
    </row>
    <row r="277" spans="60:113" ht="20.25" customHeight="1" x14ac:dyDescent="0.25">
      <c r="BQ277" s="85"/>
      <c r="BR277" s="89"/>
      <c r="BS277" s="89"/>
      <c r="BT277" s="89"/>
      <c r="BU277" s="89"/>
      <c r="BV277" s="587" t="s">
        <v>16</v>
      </c>
      <c r="BW277" s="587"/>
      <c r="BX277" s="90">
        <f>BM275</f>
        <v>8</v>
      </c>
      <c r="BY277" s="91" t="s">
        <v>17</v>
      </c>
      <c r="BZ277" s="585" t="str">
        <f>LOOKUP(BX277,$B$2:$B$20,$C$2:$C$20)</f>
        <v>Mnichovická "A"</v>
      </c>
      <c r="CA277" s="585"/>
      <c r="CB277" s="585"/>
      <c r="CC277" s="585"/>
      <c r="CD277" s="585"/>
      <c r="CE277" s="585"/>
      <c r="CF277" s="585"/>
      <c r="CG277" s="585"/>
      <c r="CH277" s="585"/>
      <c r="CI277" s="585"/>
      <c r="CJ277" s="586"/>
      <c r="CK277" s="586"/>
      <c r="CL277" s="92"/>
      <c r="CM277" s="92"/>
      <c r="CN277" s="92"/>
      <c r="CO277" s="92"/>
      <c r="CP277" s="92"/>
      <c r="CQ277" s="89"/>
      <c r="CR277" s="587" t="s">
        <v>16</v>
      </c>
      <c r="CS277" s="587"/>
      <c r="CT277" s="90">
        <f>BO275</f>
        <v>10</v>
      </c>
      <c r="CU277" s="91" t="s">
        <v>17</v>
      </c>
      <c r="CV277" s="585" t="str">
        <f>LOOKUP(CT277,$B$2:$B$20,$C$2:$C$20)</f>
        <v>Masarykova "B"</v>
      </c>
      <c r="CW277" s="585"/>
      <c r="CX277" s="585"/>
      <c r="CY277" s="585"/>
      <c r="CZ277" s="585"/>
      <c r="DA277" s="585"/>
      <c r="DB277" s="585"/>
      <c r="DC277" s="585"/>
      <c r="DD277" s="585"/>
      <c r="DE277" s="585"/>
      <c r="DF277" s="585"/>
      <c r="DG277" s="585"/>
      <c r="DH277" s="585"/>
      <c r="DI277" s="88"/>
    </row>
    <row r="278" spans="60:113" ht="20.25" customHeight="1" x14ac:dyDescent="0.25">
      <c r="BQ278" s="85"/>
      <c r="BR278" s="89"/>
      <c r="BS278" s="89"/>
      <c r="BT278" s="89"/>
      <c r="BU278" s="89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89"/>
      <c r="CJ278" s="89"/>
      <c r="CK278" s="89"/>
      <c r="CL278" s="89"/>
      <c r="CM278" s="89"/>
      <c r="CN278" s="89"/>
      <c r="CO278" s="89"/>
      <c r="CP278" s="89"/>
      <c r="CQ278" s="89"/>
      <c r="CR278" s="89"/>
      <c r="CS278" s="89"/>
      <c r="CT278" s="89"/>
      <c r="CU278" s="89"/>
      <c r="CV278" s="89"/>
      <c r="CW278" s="89"/>
      <c r="CX278" s="89"/>
      <c r="CY278" s="89"/>
      <c r="CZ278" s="89"/>
      <c r="DA278" s="89"/>
      <c r="DB278" s="89"/>
      <c r="DC278" s="93"/>
      <c r="DD278" s="93"/>
      <c r="DE278" s="93"/>
      <c r="DF278" s="93"/>
      <c r="DG278" s="93"/>
      <c r="DH278" s="93"/>
      <c r="DI278" s="88"/>
    </row>
    <row r="279" spans="60:113" ht="20.25" customHeight="1" x14ac:dyDescent="0.25">
      <c r="BQ279" s="85"/>
      <c r="BR279" s="94" t="s">
        <v>21</v>
      </c>
      <c r="BS279" s="95">
        <f>BX277</f>
        <v>8</v>
      </c>
      <c r="BT279" s="96" t="s">
        <v>10</v>
      </c>
      <c r="BU279" s="97">
        <v>1</v>
      </c>
      <c r="BV279" s="97">
        <v>2</v>
      </c>
      <c r="BW279" s="97">
        <v>3</v>
      </c>
      <c r="BX279" s="97">
        <v>4</v>
      </c>
      <c r="BY279" s="97">
        <v>5</v>
      </c>
      <c r="BZ279" s="97">
        <v>6</v>
      </c>
      <c r="CA279" s="97">
        <v>7</v>
      </c>
      <c r="CB279" s="97">
        <v>8</v>
      </c>
      <c r="CC279" s="97">
        <v>9</v>
      </c>
      <c r="CD279" s="97">
        <v>10</v>
      </c>
      <c r="CE279" s="97">
        <v>11</v>
      </c>
      <c r="CF279" s="97">
        <v>12</v>
      </c>
      <c r="CG279" s="97">
        <v>13</v>
      </c>
      <c r="CH279" s="97">
        <v>14</v>
      </c>
      <c r="CI279" s="97">
        <v>15</v>
      </c>
      <c r="CJ279" s="97">
        <v>16</v>
      </c>
      <c r="CK279" s="97">
        <v>17</v>
      </c>
      <c r="CL279" s="97">
        <v>18</v>
      </c>
      <c r="CM279" s="97">
        <v>19</v>
      </c>
      <c r="CN279" s="97">
        <v>20</v>
      </c>
      <c r="CO279" s="97">
        <v>21</v>
      </c>
      <c r="CP279" s="97">
        <v>22</v>
      </c>
      <c r="CQ279" s="97">
        <v>23</v>
      </c>
      <c r="CR279" s="97">
        <v>24</v>
      </c>
      <c r="CS279" s="97">
        <v>25</v>
      </c>
      <c r="CT279" s="97">
        <v>26</v>
      </c>
      <c r="CU279" s="97">
        <v>27</v>
      </c>
      <c r="CV279" s="97">
        <v>28</v>
      </c>
      <c r="CW279" s="97">
        <v>29</v>
      </c>
      <c r="CX279" s="97">
        <v>30</v>
      </c>
      <c r="CY279" s="97">
        <v>31</v>
      </c>
      <c r="CZ279" s="97">
        <v>32</v>
      </c>
      <c r="DA279" s="97">
        <v>33</v>
      </c>
      <c r="DB279" s="97">
        <v>34</v>
      </c>
      <c r="DC279" s="98">
        <v>35</v>
      </c>
      <c r="DD279" s="98">
        <v>36</v>
      </c>
      <c r="DE279" s="98">
        <v>37</v>
      </c>
      <c r="DF279" s="98">
        <v>38</v>
      </c>
      <c r="DG279" s="98">
        <v>39</v>
      </c>
      <c r="DH279" s="98">
        <v>40</v>
      </c>
      <c r="DI279" s="88"/>
    </row>
    <row r="280" spans="60:113" ht="20.25" customHeight="1" x14ac:dyDescent="0.25">
      <c r="BQ280" s="85"/>
      <c r="BR280" s="99"/>
      <c r="BS280" s="100"/>
      <c r="BT280" s="101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  <c r="DA280" s="102"/>
      <c r="DB280" s="102"/>
      <c r="DC280" s="103"/>
      <c r="DD280" s="103"/>
      <c r="DE280" s="103"/>
      <c r="DF280" s="103"/>
      <c r="DG280" s="103"/>
      <c r="DH280" s="103"/>
      <c r="DI280" s="88"/>
    </row>
    <row r="281" spans="60:113" ht="20.25" customHeight="1" x14ac:dyDescent="0.25">
      <c r="BQ281" s="85"/>
      <c r="BR281" s="104" t="s">
        <v>21</v>
      </c>
      <c r="BS281" s="105">
        <f>CT277</f>
        <v>10</v>
      </c>
      <c r="BT281" s="106" t="s">
        <v>10</v>
      </c>
      <c r="BU281" s="97">
        <v>1</v>
      </c>
      <c r="BV281" s="97">
        <v>2</v>
      </c>
      <c r="BW281" s="97">
        <v>3</v>
      </c>
      <c r="BX281" s="97">
        <v>4</v>
      </c>
      <c r="BY281" s="97">
        <v>5</v>
      </c>
      <c r="BZ281" s="97">
        <v>6</v>
      </c>
      <c r="CA281" s="97">
        <v>7</v>
      </c>
      <c r="CB281" s="97">
        <v>8</v>
      </c>
      <c r="CC281" s="97">
        <v>9</v>
      </c>
      <c r="CD281" s="97">
        <v>10</v>
      </c>
      <c r="CE281" s="97">
        <v>11</v>
      </c>
      <c r="CF281" s="97">
        <v>12</v>
      </c>
      <c r="CG281" s="97">
        <v>13</v>
      </c>
      <c r="CH281" s="97">
        <v>14</v>
      </c>
      <c r="CI281" s="97">
        <v>15</v>
      </c>
      <c r="CJ281" s="97">
        <v>16</v>
      </c>
      <c r="CK281" s="97">
        <v>17</v>
      </c>
      <c r="CL281" s="97">
        <v>18</v>
      </c>
      <c r="CM281" s="97">
        <v>19</v>
      </c>
      <c r="CN281" s="97">
        <v>20</v>
      </c>
      <c r="CO281" s="97">
        <v>21</v>
      </c>
      <c r="CP281" s="97">
        <v>22</v>
      </c>
      <c r="CQ281" s="97">
        <v>23</v>
      </c>
      <c r="CR281" s="97">
        <v>24</v>
      </c>
      <c r="CS281" s="97">
        <v>25</v>
      </c>
      <c r="CT281" s="97">
        <v>26</v>
      </c>
      <c r="CU281" s="97">
        <v>27</v>
      </c>
      <c r="CV281" s="97">
        <v>28</v>
      </c>
      <c r="CW281" s="97">
        <v>29</v>
      </c>
      <c r="CX281" s="97">
        <v>30</v>
      </c>
      <c r="CY281" s="97">
        <v>31</v>
      </c>
      <c r="CZ281" s="97">
        <v>32</v>
      </c>
      <c r="DA281" s="97">
        <v>33</v>
      </c>
      <c r="DB281" s="97">
        <v>34</v>
      </c>
      <c r="DC281" s="98">
        <v>35</v>
      </c>
      <c r="DD281" s="98">
        <v>36</v>
      </c>
      <c r="DE281" s="98">
        <v>37</v>
      </c>
      <c r="DF281" s="98">
        <v>38</v>
      </c>
      <c r="DG281" s="98">
        <v>39</v>
      </c>
      <c r="DH281" s="98">
        <v>40</v>
      </c>
      <c r="DI281" s="88"/>
    </row>
    <row r="282" spans="60:113" ht="20.25" customHeight="1" thickBot="1" x14ac:dyDescent="0.3">
      <c r="BQ282" s="107"/>
      <c r="BR282" s="108"/>
      <c r="BS282" s="108"/>
      <c r="BT282" s="108"/>
      <c r="BU282" s="108"/>
      <c r="BV282" s="108"/>
      <c r="BW282" s="108"/>
      <c r="BX282" s="108"/>
      <c r="BY282" s="108"/>
      <c r="BZ282" s="108"/>
      <c r="CA282" s="108"/>
      <c r="CB282" s="108"/>
      <c r="CC282" s="108"/>
      <c r="CD282" s="108"/>
      <c r="CE282" s="108"/>
      <c r="CF282" s="108"/>
      <c r="CG282" s="108"/>
      <c r="CH282" s="108"/>
      <c r="CI282" s="108"/>
      <c r="CJ282" s="108"/>
      <c r="CK282" s="108"/>
      <c r="CL282" s="108"/>
      <c r="CM282" s="108"/>
      <c r="CN282" s="108"/>
      <c r="CO282" s="108"/>
      <c r="CP282" s="108"/>
      <c r="CQ282" s="108"/>
      <c r="CR282" s="108"/>
      <c r="CS282" s="108"/>
      <c r="CT282" s="108"/>
      <c r="CU282" s="108"/>
      <c r="CV282" s="108"/>
      <c r="CW282" s="108"/>
      <c r="CX282" s="108"/>
      <c r="CY282" s="108"/>
      <c r="CZ282" s="108"/>
      <c r="DA282" s="108"/>
      <c r="DB282" s="108"/>
      <c r="DC282" s="108"/>
      <c r="DD282" s="108"/>
      <c r="DE282" s="108"/>
      <c r="DF282" s="108"/>
      <c r="DG282" s="108"/>
      <c r="DH282" s="108"/>
      <c r="DI282" s="109"/>
    </row>
    <row r="283" spans="60:113" ht="20.25" customHeight="1" thickTop="1" x14ac:dyDescent="0.25">
      <c r="BQ283" s="82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4"/>
    </row>
    <row r="284" spans="60:113" ht="20.25" customHeight="1" x14ac:dyDescent="0.25">
      <c r="BH284" s="6" t="str">
        <f>AJ38</f>
        <v>3. KOLO</v>
      </c>
      <c r="BI284" s="6">
        <f>AK38</f>
        <v>0.3708333333333334</v>
      </c>
      <c r="BJ284" s="6">
        <f>AL38</f>
        <v>15</v>
      </c>
      <c r="BK284" s="6" t="str">
        <f t="shared" ref="BK284:BO285" si="33">AM38</f>
        <v>HŘIŠTĚ</v>
      </c>
      <c r="BL284" s="6" t="str">
        <f t="shared" si="33"/>
        <v>skupina</v>
      </c>
      <c r="BM284" s="6">
        <f t="shared" si="33"/>
        <v>11</v>
      </c>
      <c r="BN284" s="6" t="str">
        <f t="shared" si="33"/>
        <v>:</v>
      </c>
      <c r="BO284" s="6">
        <f t="shared" si="33"/>
        <v>14</v>
      </c>
      <c r="BQ284" s="85"/>
      <c r="BR284" s="548" t="str">
        <f>BH284</f>
        <v>3. KOLO</v>
      </c>
      <c r="BS284" s="548"/>
      <c r="BT284" s="548"/>
      <c r="BU284" s="548"/>
      <c r="BV284" s="86"/>
      <c r="BW284" s="86"/>
      <c r="BX284" s="86"/>
      <c r="BY284" s="86"/>
      <c r="BZ284" s="86"/>
      <c r="CA284" s="86"/>
      <c r="CB284" s="86"/>
      <c r="CC284" s="86"/>
      <c r="CD284" s="86"/>
      <c r="CE284" s="86"/>
      <c r="CF284" s="549">
        <f>BJ284</f>
        <v>15</v>
      </c>
      <c r="CG284" s="549"/>
      <c r="CH284" s="550" t="s">
        <v>11</v>
      </c>
      <c r="CI284" s="550"/>
      <c r="CJ284" s="550"/>
      <c r="CK284" s="550"/>
      <c r="CL284" s="551" t="s">
        <v>12</v>
      </c>
      <c r="CM284" s="552">
        <f>BI284</f>
        <v>0.3708333333333334</v>
      </c>
      <c r="CN284" s="552"/>
      <c r="CO284" s="553" t="s">
        <v>9</v>
      </c>
      <c r="CP284" s="553"/>
      <c r="CQ284" s="541" t="str">
        <f>BL285</f>
        <v>C</v>
      </c>
      <c r="CR284" s="86"/>
      <c r="CS284" s="86"/>
      <c r="CT284" s="86"/>
      <c r="CU284" s="86"/>
      <c r="CV284" s="86"/>
      <c r="CW284" s="86"/>
      <c r="CX284" s="86"/>
      <c r="CY284" s="86"/>
      <c r="CZ284" s="86"/>
      <c r="DA284" s="86"/>
      <c r="DB284" s="86"/>
      <c r="DC284" s="87"/>
      <c r="DD284" s="542" t="s">
        <v>13</v>
      </c>
      <c r="DE284" s="542"/>
      <c r="DF284" s="542"/>
      <c r="DG284" s="543">
        <f>BK285</f>
        <v>7</v>
      </c>
      <c r="DH284" s="543"/>
      <c r="DI284" s="88"/>
    </row>
    <row r="285" spans="60:113" ht="20.25" customHeight="1" x14ac:dyDescent="0.25">
      <c r="BK285" s="6">
        <f t="shared" si="33"/>
        <v>7</v>
      </c>
      <c r="BL285" s="6" t="str">
        <f t="shared" si="33"/>
        <v>C</v>
      </c>
      <c r="BM285" s="6" t="str">
        <f t="shared" si="33"/>
        <v>Kmochova "A"</v>
      </c>
      <c r="BN285" s="6">
        <f t="shared" si="33"/>
        <v>0</v>
      </c>
      <c r="BO285" s="6" t="str">
        <f t="shared" si="33"/>
        <v>Ovčárecká "B"</v>
      </c>
      <c r="BQ285" s="85"/>
      <c r="BR285" s="548"/>
      <c r="BS285" s="548"/>
      <c r="BT285" s="548"/>
      <c r="BU285" s="548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549"/>
      <c r="CG285" s="549"/>
      <c r="CH285" s="550"/>
      <c r="CI285" s="550"/>
      <c r="CJ285" s="550"/>
      <c r="CK285" s="550"/>
      <c r="CL285" s="551"/>
      <c r="CM285" s="552"/>
      <c r="CN285" s="552"/>
      <c r="CO285" s="553"/>
      <c r="CP285" s="553"/>
      <c r="CQ285" s="541"/>
      <c r="CR285" s="86"/>
      <c r="CS285" s="86"/>
      <c r="CT285" s="86"/>
      <c r="CU285" s="86"/>
      <c r="CV285" s="86"/>
      <c r="CW285" s="86"/>
      <c r="CX285" s="86"/>
      <c r="CY285" s="86"/>
      <c r="CZ285" s="86"/>
      <c r="DA285" s="86"/>
      <c r="DB285" s="86"/>
      <c r="DC285" s="87"/>
      <c r="DD285" s="542"/>
      <c r="DE285" s="542"/>
      <c r="DF285" s="542"/>
      <c r="DG285" s="543"/>
      <c r="DH285" s="543"/>
      <c r="DI285" s="88"/>
    </row>
    <row r="286" spans="60:113" ht="20.25" customHeight="1" x14ac:dyDescent="0.25">
      <c r="BQ286" s="85"/>
      <c r="BR286" s="89"/>
      <c r="BS286" s="89"/>
      <c r="BT286" s="89"/>
      <c r="BU286" s="89"/>
      <c r="BV286" s="587" t="s">
        <v>16</v>
      </c>
      <c r="BW286" s="587"/>
      <c r="BX286" s="90">
        <f>BM284</f>
        <v>11</v>
      </c>
      <c r="BY286" s="91" t="s">
        <v>17</v>
      </c>
      <c r="BZ286" s="585" t="str">
        <f>LOOKUP(BX286,$B$2:$B$20,$C$2:$C$20)</f>
        <v>Kmochova "A"</v>
      </c>
      <c r="CA286" s="585"/>
      <c r="CB286" s="585"/>
      <c r="CC286" s="585"/>
      <c r="CD286" s="585"/>
      <c r="CE286" s="585"/>
      <c r="CF286" s="585"/>
      <c r="CG286" s="585"/>
      <c r="CH286" s="585"/>
      <c r="CI286" s="585"/>
      <c r="CJ286" s="586"/>
      <c r="CK286" s="586"/>
      <c r="CL286" s="92"/>
      <c r="CM286" s="92"/>
      <c r="CN286" s="92"/>
      <c r="CO286" s="92"/>
      <c r="CP286" s="92"/>
      <c r="CQ286" s="89"/>
      <c r="CR286" s="587" t="s">
        <v>16</v>
      </c>
      <c r="CS286" s="587"/>
      <c r="CT286" s="90">
        <f>BO284</f>
        <v>14</v>
      </c>
      <c r="CU286" s="91" t="s">
        <v>17</v>
      </c>
      <c r="CV286" s="585" t="str">
        <f>LOOKUP(CT286,$B$2:$B$20,$C$2:$C$20)</f>
        <v>Ovčárecká "B"</v>
      </c>
      <c r="CW286" s="585"/>
      <c r="CX286" s="585"/>
      <c r="CY286" s="585"/>
      <c r="CZ286" s="585"/>
      <c r="DA286" s="585"/>
      <c r="DB286" s="585"/>
      <c r="DC286" s="585"/>
      <c r="DD286" s="585"/>
      <c r="DE286" s="585"/>
      <c r="DF286" s="585"/>
      <c r="DG286" s="585"/>
      <c r="DH286" s="585"/>
      <c r="DI286" s="88"/>
    </row>
    <row r="287" spans="60:113" ht="20.25" customHeight="1" x14ac:dyDescent="0.25">
      <c r="BQ287" s="85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89"/>
      <c r="CH287" s="89"/>
      <c r="CI287" s="89"/>
      <c r="CJ287" s="89"/>
      <c r="CK287" s="89"/>
      <c r="CL287" s="89"/>
      <c r="CM287" s="89"/>
      <c r="CN287" s="89"/>
      <c r="CO287" s="89"/>
      <c r="CP287" s="89"/>
      <c r="CQ287" s="89"/>
      <c r="CR287" s="89"/>
      <c r="CS287" s="89"/>
      <c r="CT287" s="89"/>
      <c r="CU287" s="89"/>
      <c r="CV287" s="89"/>
      <c r="CW287" s="89"/>
      <c r="CX287" s="89"/>
      <c r="CY287" s="89"/>
      <c r="CZ287" s="89"/>
      <c r="DA287" s="89"/>
      <c r="DB287" s="89"/>
      <c r="DC287" s="93"/>
      <c r="DD287" s="93"/>
      <c r="DE287" s="93"/>
      <c r="DF287" s="93"/>
      <c r="DG287" s="93"/>
      <c r="DH287" s="93"/>
      <c r="DI287" s="88"/>
    </row>
    <row r="288" spans="60:113" ht="20.25" customHeight="1" x14ac:dyDescent="0.25">
      <c r="BQ288" s="85"/>
      <c r="BR288" s="94" t="s">
        <v>21</v>
      </c>
      <c r="BS288" s="95">
        <f>BX286</f>
        <v>11</v>
      </c>
      <c r="BT288" s="96" t="s">
        <v>10</v>
      </c>
      <c r="BU288" s="97">
        <v>1</v>
      </c>
      <c r="BV288" s="97">
        <v>2</v>
      </c>
      <c r="BW288" s="97">
        <v>3</v>
      </c>
      <c r="BX288" s="97">
        <v>4</v>
      </c>
      <c r="BY288" s="97">
        <v>5</v>
      </c>
      <c r="BZ288" s="97">
        <v>6</v>
      </c>
      <c r="CA288" s="97">
        <v>7</v>
      </c>
      <c r="CB288" s="97">
        <v>8</v>
      </c>
      <c r="CC288" s="97">
        <v>9</v>
      </c>
      <c r="CD288" s="97">
        <v>10</v>
      </c>
      <c r="CE288" s="97">
        <v>11</v>
      </c>
      <c r="CF288" s="97">
        <v>12</v>
      </c>
      <c r="CG288" s="97">
        <v>13</v>
      </c>
      <c r="CH288" s="97">
        <v>14</v>
      </c>
      <c r="CI288" s="97">
        <v>15</v>
      </c>
      <c r="CJ288" s="97">
        <v>16</v>
      </c>
      <c r="CK288" s="97">
        <v>17</v>
      </c>
      <c r="CL288" s="97">
        <v>18</v>
      </c>
      <c r="CM288" s="97">
        <v>19</v>
      </c>
      <c r="CN288" s="97">
        <v>20</v>
      </c>
      <c r="CO288" s="97">
        <v>21</v>
      </c>
      <c r="CP288" s="97">
        <v>22</v>
      </c>
      <c r="CQ288" s="97">
        <v>23</v>
      </c>
      <c r="CR288" s="97">
        <v>24</v>
      </c>
      <c r="CS288" s="97">
        <v>25</v>
      </c>
      <c r="CT288" s="97">
        <v>26</v>
      </c>
      <c r="CU288" s="97">
        <v>27</v>
      </c>
      <c r="CV288" s="97">
        <v>28</v>
      </c>
      <c r="CW288" s="97">
        <v>29</v>
      </c>
      <c r="CX288" s="97">
        <v>30</v>
      </c>
      <c r="CY288" s="97">
        <v>31</v>
      </c>
      <c r="CZ288" s="97">
        <v>32</v>
      </c>
      <c r="DA288" s="97">
        <v>33</v>
      </c>
      <c r="DB288" s="97">
        <v>34</v>
      </c>
      <c r="DC288" s="98">
        <v>35</v>
      </c>
      <c r="DD288" s="98">
        <v>36</v>
      </c>
      <c r="DE288" s="98">
        <v>37</v>
      </c>
      <c r="DF288" s="98">
        <v>38</v>
      </c>
      <c r="DG288" s="98">
        <v>39</v>
      </c>
      <c r="DH288" s="98">
        <v>40</v>
      </c>
      <c r="DI288" s="88"/>
    </row>
    <row r="289" spans="60:113" ht="20.25" customHeight="1" x14ac:dyDescent="0.25">
      <c r="BQ289" s="85"/>
      <c r="BR289" s="99"/>
      <c r="BS289" s="100"/>
      <c r="BT289" s="101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  <c r="DA289" s="102"/>
      <c r="DB289" s="102"/>
      <c r="DC289" s="103"/>
      <c r="DD289" s="103"/>
      <c r="DE289" s="103"/>
      <c r="DF289" s="103"/>
      <c r="DG289" s="103"/>
      <c r="DH289" s="103"/>
      <c r="DI289" s="88"/>
    </row>
    <row r="290" spans="60:113" ht="20.25" customHeight="1" x14ac:dyDescent="0.25">
      <c r="BQ290" s="85"/>
      <c r="BR290" s="104" t="s">
        <v>21</v>
      </c>
      <c r="BS290" s="105">
        <f>CT286</f>
        <v>14</v>
      </c>
      <c r="BT290" s="106" t="s">
        <v>10</v>
      </c>
      <c r="BU290" s="97">
        <v>1</v>
      </c>
      <c r="BV290" s="97">
        <v>2</v>
      </c>
      <c r="BW290" s="97">
        <v>3</v>
      </c>
      <c r="BX290" s="97">
        <v>4</v>
      </c>
      <c r="BY290" s="97">
        <v>5</v>
      </c>
      <c r="BZ290" s="97">
        <v>6</v>
      </c>
      <c r="CA290" s="97">
        <v>7</v>
      </c>
      <c r="CB290" s="97">
        <v>8</v>
      </c>
      <c r="CC290" s="97">
        <v>9</v>
      </c>
      <c r="CD290" s="97">
        <v>10</v>
      </c>
      <c r="CE290" s="97">
        <v>11</v>
      </c>
      <c r="CF290" s="97">
        <v>12</v>
      </c>
      <c r="CG290" s="97">
        <v>13</v>
      </c>
      <c r="CH290" s="97">
        <v>14</v>
      </c>
      <c r="CI290" s="97">
        <v>15</v>
      </c>
      <c r="CJ290" s="97">
        <v>16</v>
      </c>
      <c r="CK290" s="97">
        <v>17</v>
      </c>
      <c r="CL290" s="97">
        <v>18</v>
      </c>
      <c r="CM290" s="97">
        <v>19</v>
      </c>
      <c r="CN290" s="97">
        <v>20</v>
      </c>
      <c r="CO290" s="97">
        <v>21</v>
      </c>
      <c r="CP290" s="97">
        <v>22</v>
      </c>
      <c r="CQ290" s="97">
        <v>23</v>
      </c>
      <c r="CR290" s="97">
        <v>24</v>
      </c>
      <c r="CS290" s="97">
        <v>25</v>
      </c>
      <c r="CT290" s="97">
        <v>26</v>
      </c>
      <c r="CU290" s="97">
        <v>27</v>
      </c>
      <c r="CV290" s="97">
        <v>28</v>
      </c>
      <c r="CW290" s="97">
        <v>29</v>
      </c>
      <c r="CX290" s="97">
        <v>30</v>
      </c>
      <c r="CY290" s="97">
        <v>31</v>
      </c>
      <c r="CZ290" s="97">
        <v>32</v>
      </c>
      <c r="DA290" s="97">
        <v>33</v>
      </c>
      <c r="DB290" s="97">
        <v>34</v>
      </c>
      <c r="DC290" s="98">
        <v>35</v>
      </c>
      <c r="DD290" s="98">
        <v>36</v>
      </c>
      <c r="DE290" s="98">
        <v>37</v>
      </c>
      <c r="DF290" s="98">
        <v>38</v>
      </c>
      <c r="DG290" s="98">
        <v>39</v>
      </c>
      <c r="DH290" s="98">
        <v>40</v>
      </c>
      <c r="DI290" s="88"/>
    </row>
    <row r="291" spans="60:113" ht="20.25" customHeight="1" thickBot="1" x14ac:dyDescent="0.3">
      <c r="BQ291" s="107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I291" s="108"/>
      <c r="CJ291" s="108"/>
      <c r="CK291" s="108"/>
      <c r="CL291" s="108"/>
      <c r="CM291" s="108"/>
      <c r="CN291" s="108"/>
      <c r="CO291" s="108"/>
      <c r="CP291" s="108"/>
      <c r="CQ291" s="108"/>
      <c r="CR291" s="108"/>
      <c r="CS291" s="108"/>
      <c r="CT291" s="108"/>
      <c r="CU291" s="108"/>
      <c r="CV291" s="108"/>
      <c r="CW291" s="108"/>
      <c r="CX291" s="108"/>
      <c r="CY291" s="108"/>
      <c r="CZ291" s="108"/>
      <c r="DA291" s="108"/>
      <c r="DB291" s="108"/>
      <c r="DC291" s="108"/>
      <c r="DD291" s="108"/>
      <c r="DE291" s="108"/>
      <c r="DF291" s="108"/>
      <c r="DG291" s="108"/>
      <c r="DH291" s="108"/>
      <c r="DI291" s="109"/>
    </row>
    <row r="292" spans="60:113" ht="20.25" customHeight="1" thickTop="1" x14ac:dyDescent="0.25">
      <c r="BQ292" s="82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4"/>
    </row>
    <row r="293" spans="60:113" ht="20.25" customHeight="1" x14ac:dyDescent="0.25">
      <c r="BH293" s="6" t="str">
        <f>AJ40</f>
        <v>4. KOLO</v>
      </c>
      <c r="BI293" s="6">
        <f>AK40</f>
        <v>0.37916666666666676</v>
      </c>
      <c r="BJ293" s="6">
        <f>AL40</f>
        <v>20</v>
      </c>
      <c r="BK293" s="6" t="str">
        <f t="shared" ref="BK293:BO294" si="34">AM40</f>
        <v>HŘIŠTĚ</v>
      </c>
      <c r="BL293" s="6" t="str">
        <f t="shared" si="34"/>
        <v>skupina</v>
      </c>
      <c r="BM293" s="6">
        <f t="shared" si="34"/>
        <v>14</v>
      </c>
      <c r="BN293" s="6" t="str">
        <f t="shared" si="34"/>
        <v>:</v>
      </c>
      <c r="BO293" s="6">
        <f t="shared" si="34"/>
        <v>15</v>
      </c>
      <c r="BQ293" s="85"/>
      <c r="BR293" s="548" t="str">
        <f>BH293</f>
        <v>4. KOLO</v>
      </c>
      <c r="BS293" s="548"/>
      <c r="BT293" s="548"/>
      <c r="BU293" s="548"/>
      <c r="BV293" s="86"/>
      <c r="BW293" s="86"/>
      <c r="BX293" s="86"/>
      <c r="BY293" s="86"/>
      <c r="BZ293" s="86"/>
      <c r="CA293" s="86"/>
      <c r="CB293" s="86"/>
      <c r="CC293" s="86"/>
      <c r="CD293" s="86"/>
      <c r="CE293" s="86"/>
      <c r="CF293" s="549">
        <f>BJ293</f>
        <v>20</v>
      </c>
      <c r="CG293" s="549"/>
      <c r="CH293" s="550" t="s">
        <v>11</v>
      </c>
      <c r="CI293" s="550"/>
      <c r="CJ293" s="550"/>
      <c r="CK293" s="550"/>
      <c r="CL293" s="551" t="s">
        <v>12</v>
      </c>
      <c r="CM293" s="552">
        <f>BI293</f>
        <v>0.37916666666666676</v>
      </c>
      <c r="CN293" s="552"/>
      <c r="CO293" s="553" t="s">
        <v>9</v>
      </c>
      <c r="CP293" s="553"/>
      <c r="CQ293" s="541" t="str">
        <f>BL294</f>
        <v>C</v>
      </c>
      <c r="CR293" s="86"/>
      <c r="CS293" s="86"/>
      <c r="CT293" s="86"/>
      <c r="CU293" s="86"/>
      <c r="CV293" s="86"/>
      <c r="CW293" s="86"/>
      <c r="CX293" s="86"/>
      <c r="CY293" s="86"/>
      <c r="CZ293" s="86"/>
      <c r="DA293" s="86"/>
      <c r="DB293" s="86"/>
      <c r="DC293" s="87"/>
      <c r="DD293" s="542" t="s">
        <v>13</v>
      </c>
      <c r="DE293" s="542"/>
      <c r="DF293" s="542"/>
      <c r="DG293" s="543">
        <f>BK294</f>
        <v>7</v>
      </c>
      <c r="DH293" s="543"/>
      <c r="DI293" s="88"/>
    </row>
    <row r="294" spans="60:113" ht="20.25" customHeight="1" x14ac:dyDescent="0.25">
      <c r="BK294" s="6">
        <f t="shared" si="34"/>
        <v>7</v>
      </c>
      <c r="BL294" s="6" t="str">
        <f t="shared" si="34"/>
        <v>C</v>
      </c>
      <c r="BM294" s="6" t="str">
        <f t="shared" si="34"/>
        <v>Ovčárecká "B"</v>
      </c>
      <c r="BN294" s="6">
        <f t="shared" si="34"/>
        <v>0</v>
      </c>
      <c r="BO294" s="6" t="str">
        <f t="shared" si="34"/>
        <v>Mnichovická "B"</v>
      </c>
      <c r="BQ294" s="85"/>
      <c r="BR294" s="548"/>
      <c r="BS294" s="548"/>
      <c r="BT294" s="548"/>
      <c r="BU294" s="548"/>
      <c r="BV294" s="86"/>
      <c r="BW294" s="86"/>
      <c r="BX294" s="86"/>
      <c r="BY294" s="86"/>
      <c r="BZ294" s="86"/>
      <c r="CA294" s="86"/>
      <c r="CB294" s="86"/>
      <c r="CC294" s="86"/>
      <c r="CD294" s="86"/>
      <c r="CE294" s="86"/>
      <c r="CF294" s="549"/>
      <c r="CG294" s="549"/>
      <c r="CH294" s="550"/>
      <c r="CI294" s="550"/>
      <c r="CJ294" s="550"/>
      <c r="CK294" s="550"/>
      <c r="CL294" s="551"/>
      <c r="CM294" s="552"/>
      <c r="CN294" s="552"/>
      <c r="CO294" s="553"/>
      <c r="CP294" s="553"/>
      <c r="CQ294" s="541"/>
      <c r="CR294" s="86"/>
      <c r="CS294" s="86"/>
      <c r="CT294" s="86"/>
      <c r="CU294" s="86"/>
      <c r="CV294" s="86"/>
      <c r="CW294" s="86"/>
      <c r="CX294" s="86"/>
      <c r="CY294" s="86"/>
      <c r="CZ294" s="86"/>
      <c r="DA294" s="86"/>
      <c r="DB294" s="86"/>
      <c r="DC294" s="87"/>
      <c r="DD294" s="542"/>
      <c r="DE294" s="542"/>
      <c r="DF294" s="542"/>
      <c r="DG294" s="543"/>
      <c r="DH294" s="543"/>
      <c r="DI294" s="88"/>
    </row>
    <row r="295" spans="60:113" ht="20.25" customHeight="1" x14ac:dyDescent="0.25">
      <c r="BQ295" s="85"/>
      <c r="BR295" s="89"/>
      <c r="BS295" s="89"/>
      <c r="BT295" s="89"/>
      <c r="BU295" s="89"/>
      <c r="BV295" s="587" t="s">
        <v>16</v>
      </c>
      <c r="BW295" s="587"/>
      <c r="BX295" s="90">
        <f>BM293</f>
        <v>14</v>
      </c>
      <c r="BY295" s="91" t="s">
        <v>17</v>
      </c>
      <c r="BZ295" s="585" t="str">
        <f>LOOKUP(BX295,$B$2:$B$20,$C$2:$C$20)</f>
        <v>Ovčárecká "B"</v>
      </c>
      <c r="CA295" s="585"/>
      <c r="CB295" s="585"/>
      <c r="CC295" s="585"/>
      <c r="CD295" s="585"/>
      <c r="CE295" s="585"/>
      <c r="CF295" s="585"/>
      <c r="CG295" s="585"/>
      <c r="CH295" s="585"/>
      <c r="CI295" s="585"/>
      <c r="CJ295" s="586"/>
      <c r="CK295" s="586"/>
      <c r="CL295" s="92"/>
      <c r="CM295" s="92"/>
      <c r="CN295" s="92"/>
      <c r="CO295" s="92"/>
      <c r="CP295" s="92"/>
      <c r="CQ295" s="89"/>
      <c r="CR295" s="587" t="s">
        <v>16</v>
      </c>
      <c r="CS295" s="587"/>
      <c r="CT295" s="90">
        <f>BO293</f>
        <v>15</v>
      </c>
      <c r="CU295" s="91" t="s">
        <v>17</v>
      </c>
      <c r="CV295" s="585" t="str">
        <f>LOOKUP(CT295,$B$2:$B$20,$C$2:$C$20)</f>
        <v>Mnichovická "B"</v>
      </c>
      <c r="CW295" s="585"/>
      <c r="CX295" s="585"/>
      <c r="CY295" s="585"/>
      <c r="CZ295" s="585"/>
      <c r="DA295" s="585"/>
      <c r="DB295" s="585"/>
      <c r="DC295" s="585"/>
      <c r="DD295" s="585"/>
      <c r="DE295" s="585"/>
      <c r="DF295" s="585"/>
      <c r="DG295" s="585"/>
      <c r="DH295" s="585"/>
      <c r="DI295" s="88"/>
    </row>
    <row r="296" spans="60:113" ht="20.25" customHeight="1" x14ac:dyDescent="0.25">
      <c r="BQ296" s="85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89"/>
      <c r="CH296" s="89"/>
      <c r="CI296" s="89"/>
      <c r="CJ296" s="89"/>
      <c r="CK296" s="89"/>
      <c r="CL296" s="89"/>
      <c r="CM296" s="89"/>
      <c r="CN296" s="89"/>
      <c r="CO296" s="89"/>
      <c r="CP296" s="89"/>
      <c r="CQ296" s="89"/>
      <c r="CR296" s="89"/>
      <c r="CS296" s="89"/>
      <c r="CT296" s="89"/>
      <c r="CU296" s="89"/>
      <c r="CV296" s="89"/>
      <c r="CW296" s="89"/>
      <c r="CX296" s="89"/>
      <c r="CY296" s="89"/>
      <c r="CZ296" s="89"/>
      <c r="DA296" s="89"/>
      <c r="DB296" s="89"/>
      <c r="DC296" s="93"/>
      <c r="DD296" s="93"/>
      <c r="DE296" s="93"/>
      <c r="DF296" s="93"/>
      <c r="DG296" s="93"/>
      <c r="DH296" s="93"/>
      <c r="DI296" s="88"/>
    </row>
    <row r="297" spans="60:113" ht="20.25" customHeight="1" x14ac:dyDescent="0.25">
      <c r="BQ297" s="85"/>
      <c r="BR297" s="94" t="s">
        <v>21</v>
      </c>
      <c r="BS297" s="95">
        <f>BX295</f>
        <v>14</v>
      </c>
      <c r="BT297" s="96" t="s">
        <v>10</v>
      </c>
      <c r="BU297" s="97">
        <v>1</v>
      </c>
      <c r="BV297" s="97">
        <v>2</v>
      </c>
      <c r="BW297" s="97">
        <v>3</v>
      </c>
      <c r="BX297" s="97">
        <v>4</v>
      </c>
      <c r="BY297" s="97">
        <v>5</v>
      </c>
      <c r="BZ297" s="97">
        <v>6</v>
      </c>
      <c r="CA297" s="97">
        <v>7</v>
      </c>
      <c r="CB297" s="97">
        <v>8</v>
      </c>
      <c r="CC297" s="97">
        <v>9</v>
      </c>
      <c r="CD297" s="97">
        <v>10</v>
      </c>
      <c r="CE297" s="97">
        <v>11</v>
      </c>
      <c r="CF297" s="97">
        <v>12</v>
      </c>
      <c r="CG297" s="97">
        <v>13</v>
      </c>
      <c r="CH297" s="97">
        <v>14</v>
      </c>
      <c r="CI297" s="97">
        <v>15</v>
      </c>
      <c r="CJ297" s="97">
        <v>16</v>
      </c>
      <c r="CK297" s="97">
        <v>17</v>
      </c>
      <c r="CL297" s="97">
        <v>18</v>
      </c>
      <c r="CM297" s="97">
        <v>19</v>
      </c>
      <c r="CN297" s="97">
        <v>20</v>
      </c>
      <c r="CO297" s="97">
        <v>21</v>
      </c>
      <c r="CP297" s="97">
        <v>22</v>
      </c>
      <c r="CQ297" s="97">
        <v>23</v>
      </c>
      <c r="CR297" s="97">
        <v>24</v>
      </c>
      <c r="CS297" s="97">
        <v>25</v>
      </c>
      <c r="CT297" s="97">
        <v>26</v>
      </c>
      <c r="CU297" s="97">
        <v>27</v>
      </c>
      <c r="CV297" s="97">
        <v>28</v>
      </c>
      <c r="CW297" s="97">
        <v>29</v>
      </c>
      <c r="CX297" s="97">
        <v>30</v>
      </c>
      <c r="CY297" s="97">
        <v>31</v>
      </c>
      <c r="CZ297" s="97">
        <v>32</v>
      </c>
      <c r="DA297" s="97">
        <v>33</v>
      </c>
      <c r="DB297" s="97">
        <v>34</v>
      </c>
      <c r="DC297" s="98">
        <v>35</v>
      </c>
      <c r="DD297" s="98">
        <v>36</v>
      </c>
      <c r="DE297" s="98">
        <v>37</v>
      </c>
      <c r="DF297" s="98">
        <v>38</v>
      </c>
      <c r="DG297" s="98">
        <v>39</v>
      </c>
      <c r="DH297" s="98">
        <v>40</v>
      </c>
      <c r="DI297" s="88"/>
    </row>
    <row r="298" spans="60:113" ht="20.25" customHeight="1" x14ac:dyDescent="0.25">
      <c r="BQ298" s="85"/>
      <c r="BR298" s="99"/>
      <c r="BS298" s="100"/>
      <c r="BT298" s="101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  <c r="CW298" s="102"/>
      <c r="CX298" s="102"/>
      <c r="CY298" s="102"/>
      <c r="CZ298" s="102"/>
      <c r="DA298" s="102"/>
      <c r="DB298" s="102"/>
      <c r="DC298" s="103"/>
      <c r="DD298" s="103"/>
      <c r="DE298" s="103"/>
      <c r="DF298" s="103"/>
      <c r="DG298" s="103"/>
      <c r="DH298" s="103"/>
      <c r="DI298" s="88"/>
    </row>
    <row r="299" spans="60:113" ht="20.25" customHeight="1" x14ac:dyDescent="0.25">
      <c r="BQ299" s="85"/>
      <c r="BR299" s="104" t="s">
        <v>21</v>
      </c>
      <c r="BS299" s="105">
        <f>CT295</f>
        <v>15</v>
      </c>
      <c r="BT299" s="106" t="s">
        <v>10</v>
      </c>
      <c r="BU299" s="97">
        <v>1</v>
      </c>
      <c r="BV299" s="97">
        <v>2</v>
      </c>
      <c r="BW299" s="97">
        <v>3</v>
      </c>
      <c r="BX299" s="97">
        <v>4</v>
      </c>
      <c r="BY299" s="97">
        <v>5</v>
      </c>
      <c r="BZ299" s="97">
        <v>6</v>
      </c>
      <c r="CA299" s="97">
        <v>7</v>
      </c>
      <c r="CB299" s="97">
        <v>8</v>
      </c>
      <c r="CC299" s="97">
        <v>9</v>
      </c>
      <c r="CD299" s="97">
        <v>10</v>
      </c>
      <c r="CE299" s="97">
        <v>11</v>
      </c>
      <c r="CF299" s="97">
        <v>12</v>
      </c>
      <c r="CG299" s="97">
        <v>13</v>
      </c>
      <c r="CH299" s="97">
        <v>14</v>
      </c>
      <c r="CI299" s="97">
        <v>15</v>
      </c>
      <c r="CJ299" s="97">
        <v>16</v>
      </c>
      <c r="CK299" s="97">
        <v>17</v>
      </c>
      <c r="CL299" s="97">
        <v>18</v>
      </c>
      <c r="CM299" s="97">
        <v>19</v>
      </c>
      <c r="CN299" s="97">
        <v>20</v>
      </c>
      <c r="CO299" s="97">
        <v>21</v>
      </c>
      <c r="CP299" s="97">
        <v>22</v>
      </c>
      <c r="CQ299" s="97">
        <v>23</v>
      </c>
      <c r="CR299" s="97">
        <v>24</v>
      </c>
      <c r="CS299" s="97">
        <v>25</v>
      </c>
      <c r="CT299" s="97">
        <v>26</v>
      </c>
      <c r="CU299" s="97">
        <v>27</v>
      </c>
      <c r="CV299" s="97">
        <v>28</v>
      </c>
      <c r="CW299" s="97">
        <v>29</v>
      </c>
      <c r="CX299" s="97">
        <v>30</v>
      </c>
      <c r="CY299" s="97">
        <v>31</v>
      </c>
      <c r="CZ299" s="97">
        <v>32</v>
      </c>
      <c r="DA299" s="97">
        <v>33</v>
      </c>
      <c r="DB299" s="97">
        <v>34</v>
      </c>
      <c r="DC299" s="98">
        <v>35</v>
      </c>
      <c r="DD299" s="98">
        <v>36</v>
      </c>
      <c r="DE299" s="98">
        <v>37</v>
      </c>
      <c r="DF299" s="98">
        <v>38</v>
      </c>
      <c r="DG299" s="98">
        <v>39</v>
      </c>
      <c r="DH299" s="98">
        <v>40</v>
      </c>
      <c r="DI299" s="88"/>
    </row>
    <row r="300" spans="60:113" ht="20.25" customHeight="1" thickBot="1" x14ac:dyDescent="0.3">
      <c r="BQ300" s="107"/>
      <c r="BR300" s="108"/>
      <c r="BS300" s="108"/>
      <c r="BT300" s="108"/>
      <c r="BU300" s="108"/>
      <c r="BV300" s="108"/>
      <c r="BW300" s="108"/>
      <c r="BX300" s="108"/>
      <c r="BY300" s="108"/>
      <c r="BZ300" s="108"/>
      <c r="CA300" s="108"/>
      <c r="CB300" s="108"/>
      <c r="CC300" s="108"/>
      <c r="CD300" s="108"/>
      <c r="CE300" s="108"/>
      <c r="CF300" s="108"/>
      <c r="CG300" s="108"/>
      <c r="CH300" s="108"/>
      <c r="CI300" s="108"/>
      <c r="CJ300" s="108"/>
      <c r="CK300" s="108"/>
      <c r="CL300" s="108"/>
      <c r="CM300" s="108"/>
      <c r="CN300" s="108"/>
      <c r="CO300" s="108"/>
      <c r="CP300" s="108"/>
      <c r="CQ300" s="108"/>
      <c r="CR300" s="108"/>
      <c r="CS300" s="108"/>
      <c r="CT300" s="108"/>
      <c r="CU300" s="108"/>
      <c r="CV300" s="108"/>
      <c r="CW300" s="108"/>
      <c r="CX300" s="108"/>
      <c r="CY300" s="108"/>
      <c r="CZ300" s="108"/>
      <c r="DA300" s="108"/>
      <c r="DB300" s="108"/>
      <c r="DC300" s="108"/>
      <c r="DD300" s="108"/>
      <c r="DE300" s="108"/>
      <c r="DF300" s="108"/>
      <c r="DG300" s="108"/>
      <c r="DH300" s="108"/>
      <c r="DI300" s="109"/>
    </row>
    <row r="301" spans="60:113" ht="20.25" customHeight="1" thickTop="1" x14ac:dyDescent="0.25">
      <c r="BQ301" s="82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4"/>
    </row>
    <row r="302" spans="60:113" ht="20.25" customHeight="1" x14ac:dyDescent="0.25">
      <c r="BH302" s="6" t="str">
        <f>AJ42</f>
        <v>5. KOLO</v>
      </c>
      <c r="BI302" s="6">
        <f>AK42</f>
        <v>0.38750000000000012</v>
      </c>
      <c r="BJ302" s="6">
        <f>AL42</f>
        <v>25</v>
      </c>
      <c r="BK302" s="6" t="str">
        <f t="shared" ref="BK302:BO303" si="35">AM42</f>
        <v>HŘIŠTĚ</v>
      </c>
      <c r="BL302" s="6" t="str">
        <f t="shared" si="35"/>
        <v>skupina</v>
      </c>
      <c r="BM302" s="6">
        <f t="shared" si="35"/>
        <v>2</v>
      </c>
      <c r="BN302" s="6" t="str">
        <f t="shared" si="35"/>
        <v>:</v>
      </c>
      <c r="BO302" s="6">
        <f t="shared" si="35"/>
        <v>5</v>
      </c>
      <c r="BQ302" s="85"/>
      <c r="BR302" s="548" t="str">
        <f>BH302</f>
        <v>5. KOLO</v>
      </c>
      <c r="BS302" s="548"/>
      <c r="BT302" s="548"/>
      <c r="BU302" s="548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549">
        <f>BJ302</f>
        <v>25</v>
      </c>
      <c r="CG302" s="549"/>
      <c r="CH302" s="550" t="s">
        <v>11</v>
      </c>
      <c r="CI302" s="550"/>
      <c r="CJ302" s="550"/>
      <c r="CK302" s="550"/>
      <c r="CL302" s="551" t="s">
        <v>12</v>
      </c>
      <c r="CM302" s="552">
        <f>BI302</f>
        <v>0.38750000000000012</v>
      </c>
      <c r="CN302" s="552"/>
      <c r="CO302" s="553" t="s">
        <v>9</v>
      </c>
      <c r="CP302" s="553"/>
      <c r="CQ302" s="541" t="str">
        <f>BL303</f>
        <v>A</v>
      </c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7"/>
      <c r="DD302" s="542" t="s">
        <v>13</v>
      </c>
      <c r="DE302" s="542"/>
      <c r="DF302" s="542"/>
      <c r="DG302" s="543">
        <f>BK303</f>
        <v>7</v>
      </c>
      <c r="DH302" s="543"/>
      <c r="DI302" s="88"/>
    </row>
    <row r="303" spans="60:113" ht="20.25" customHeight="1" x14ac:dyDescent="0.25">
      <c r="BK303" s="6">
        <f t="shared" si="35"/>
        <v>7</v>
      </c>
      <c r="BL303" s="6" t="str">
        <f t="shared" si="35"/>
        <v>A</v>
      </c>
      <c r="BM303" s="6" t="str">
        <f t="shared" si="35"/>
        <v>Ovčárecká "A"</v>
      </c>
      <c r="BN303" s="6">
        <f t="shared" si="35"/>
        <v>0</v>
      </c>
      <c r="BO303" s="6" t="str">
        <f t="shared" si="35"/>
        <v>Lipanská "B"</v>
      </c>
      <c r="BQ303" s="85"/>
      <c r="BR303" s="548"/>
      <c r="BS303" s="548"/>
      <c r="BT303" s="548"/>
      <c r="BU303" s="548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549"/>
      <c r="CG303" s="549"/>
      <c r="CH303" s="550"/>
      <c r="CI303" s="550"/>
      <c r="CJ303" s="550"/>
      <c r="CK303" s="550"/>
      <c r="CL303" s="551"/>
      <c r="CM303" s="552"/>
      <c r="CN303" s="552"/>
      <c r="CO303" s="553"/>
      <c r="CP303" s="553"/>
      <c r="CQ303" s="541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7"/>
      <c r="DD303" s="542"/>
      <c r="DE303" s="542"/>
      <c r="DF303" s="542"/>
      <c r="DG303" s="543"/>
      <c r="DH303" s="543"/>
      <c r="DI303" s="88"/>
    </row>
    <row r="304" spans="60:113" ht="20.25" customHeight="1" x14ac:dyDescent="0.25">
      <c r="BQ304" s="85"/>
      <c r="BR304" s="89"/>
      <c r="BS304" s="89"/>
      <c r="BT304" s="89"/>
      <c r="BU304" s="89"/>
      <c r="BV304" s="587" t="s">
        <v>16</v>
      </c>
      <c r="BW304" s="587"/>
      <c r="BX304" s="90">
        <f>BM302</f>
        <v>2</v>
      </c>
      <c r="BY304" s="91" t="s">
        <v>17</v>
      </c>
      <c r="BZ304" s="585" t="str">
        <f>LOOKUP(BX304,$B$2:$B$20,$C$2:$C$20)</f>
        <v>Ovčárecká "A"</v>
      </c>
      <c r="CA304" s="585"/>
      <c r="CB304" s="585"/>
      <c r="CC304" s="585"/>
      <c r="CD304" s="585"/>
      <c r="CE304" s="585"/>
      <c r="CF304" s="585"/>
      <c r="CG304" s="585"/>
      <c r="CH304" s="585"/>
      <c r="CI304" s="585"/>
      <c r="CJ304" s="586"/>
      <c r="CK304" s="586"/>
      <c r="CL304" s="92"/>
      <c r="CM304" s="92"/>
      <c r="CN304" s="92"/>
      <c r="CO304" s="92"/>
      <c r="CP304" s="92"/>
      <c r="CQ304" s="89"/>
      <c r="CR304" s="587" t="s">
        <v>16</v>
      </c>
      <c r="CS304" s="587"/>
      <c r="CT304" s="90">
        <f>BO302</f>
        <v>5</v>
      </c>
      <c r="CU304" s="91" t="s">
        <v>17</v>
      </c>
      <c r="CV304" s="585" t="str">
        <f>LOOKUP(CT304,$B$2:$B$20,$C$2:$C$20)</f>
        <v>Lipanská "B"</v>
      </c>
      <c r="CW304" s="585"/>
      <c r="CX304" s="585"/>
      <c r="CY304" s="585"/>
      <c r="CZ304" s="585"/>
      <c r="DA304" s="585"/>
      <c r="DB304" s="585"/>
      <c r="DC304" s="585"/>
      <c r="DD304" s="585"/>
      <c r="DE304" s="585"/>
      <c r="DF304" s="585"/>
      <c r="DG304" s="585"/>
      <c r="DH304" s="585"/>
      <c r="DI304" s="88"/>
    </row>
    <row r="305" spans="60:113" ht="20.25" customHeight="1" x14ac:dyDescent="0.25">
      <c r="BQ305" s="85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89"/>
      <c r="CH305" s="89"/>
      <c r="CI305" s="89"/>
      <c r="CJ305" s="89"/>
      <c r="CK305" s="89"/>
      <c r="CL305" s="89"/>
      <c r="CM305" s="89"/>
      <c r="CN305" s="89"/>
      <c r="CO305" s="89"/>
      <c r="CP305" s="89"/>
      <c r="CQ305" s="89"/>
      <c r="CR305" s="89"/>
      <c r="CS305" s="89"/>
      <c r="CT305" s="89"/>
      <c r="CU305" s="89"/>
      <c r="CV305" s="89"/>
      <c r="CW305" s="89"/>
      <c r="CX305" s="89"/>
      <c r="CY305" s="89"/>
      <c r="CZ305" s="89"/>
      <c r="DA305" s="89"/>
      <c r="DB305" s="89"/>
      <c r="DC305" s="93"/>
      <c r="DD305" s="93"/>
      <c r="DE305" s="93"/>
      <c r="DF305" s="93"/>
      <c r="DG305" s="93"/>
      <c r="DH305" s="93"/>
      <c r="DI305" s="88"/>
    </row>
    <row r="306" spans="60:113" ht="20.25" customHeight="1" x14ac:dyDescent="0.25">
      <c r="BQ306" s="85"/>
      <c r="BR306" s="94" t="s">
        <v>21</v>
      </c>
      <c r="BS306" s="95">
        <f>BX304</f>
        <v>2</v>
      </c>
      <c r="BT306" s="96" t="s">
        <v>10</v>
      </c>
      <c r="BU306" s="97">
        <v>1</v>
      </c>
      <c r="BV306" s="97">
        <v>2</v>
      </c>
      <c r="BW306" s="97">
        <v>3</v>
      </c>
      <c r="BX306" s="97">
        <v>4</v>
      </c>
      <c r="BY306" s="97">
        <v>5</v>
      </c>
      <c r="BZ306" s="97">
        <v>6</v>
      </c>
      <c r="CA306" s="97">
        <v>7</v>
      </c>
      <c r="CB306" s="97">
        <v>8</v>
      </c>
      <c r="CC306" s="97">
        <v>9</v>
      </c>
      <c r="CD306" s="97">
        <v>10</v>
      </c>
      <c r="CE306" s="97">
        <v>11</v>
      </c>
      <c r="CF306" s="97">
        <v>12</v>
      </c>
      <c r="CG306" s="97">
        <v>13</v>
      </c>
      <c r="CH306" s="97">
        <v>14</v>
      </c>
      <c r="CI306" s="97">
        <v>15</v>
      </c>
      <c r="CJ306" s="97">
        <v>16</v>
      </c>
      <c r="CK306" s="97">
        <v>17</v>
      </c>
      <c r="CL306" s="97">
        <v>18</v>
      </c>
      <c r="CM306" s="97">
        <v>19</v>
      </c>
      <c r="CN306" s="97">
        <v>20</v>
      </c>
      <c r="CO306" s="97">
        <v>21</v>
      </c>
      <c r="CP306" s="97">
        <v>22</v>
      </c>
      <c r="CQ306" s="97">
        <v>23</v>
      </c>
      <c r="CR306" s="97">
        <v>24</v>
      </c>
      <c r="CS306" s="97">
        <v>25</v>
      </c>
      <c r="CT306" s="97">
        <v>26</v>
      </c>
      <c r="CU306" s="97">
        <v>27</v>
      </c>
      <c r="CV306" s="97">
        <v>28</v>
      </c>
      <c r="CW306" s="97">
        <v>29</v>
      </c>
      <c r="CX306" s="97">
        <v>30</v>
      </c>
      <c r="CY306" s="97">
        <v>31</v>
      </c>
      <c r="CZ306" s="97">
        <v>32</v>
      </c>
      <c r="DA306" s="97">
        <v>33</v>
      </c>
      <c r="DB306" s="97">
        <v>34</v>
      </c>
      <c r="DC306" s="98">
        <v>35</v>
      </c>
      <c r="DD306" s="98">
        <v>36</v>
      </c>
      <c r="DE306" s="98">
        <v>37</v>
      </c>
      <c r="DF306" s="98">
        <v>38</v>
      </c>
      <c r="DG306" s="98">
        <v>39</v>
      </c>
      <c r="DH306" s="98">
        <v>40</v>
      </c>
      <c r="DI306" s="88"/>
    </row>
    <row r="307" spans="60:113" ht="20.25" customHeight="1" x14ac:dyDescent="0.25">
      <c r="BQ307" s="85"/>
      <c r="BR307" s="99"/>
      <c r="BS307" s="100"/>
      <c r="BT307" s="101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  <c r="CW307" s="102"/>
      <c r="CX307" s="102"/>
      <c r="CY307" s="102"/>
      <c r="CZ307" s="102"/>
      <c r="DA307" s="102"/>
      <c r="DB307" s="102"/>
      <c r="DC307" s="103"/>
      <c r="DD307" s="103"/>
      <c r="DE307" s="103"/>
      <c r="DF307" s="103"/>
      <c r="DG307" s="103"/>
      <c r="DH307" s="103"/>
      <c r="DI307" s="88"/>
    </row>
    <row r="308" spans="60:113" ht="20.25" customHeight="1" x14ac:dyDescent="0.25">
      <c r="BQ308" s="85"/>
      <c r="BR308" s="104" t="s">
        <v>21</v>
      </c>
      <c r="BS308" s="105">
        <f>CT304</f>
        <v>5</v>
      </c>
      <c r="BT308" s="106" t="s">
        <v>10</v>
      </c>
      <c r="BU308" s="97">
        <v>1</v>
      </c>
      <c r="BV308" s="97">
        <v>2</v>
      </c>
      <c r="BW308" s="97">
        <v>3</v>
      </c>
      <c r="BX308" s="97">
        <v>4</v>
      </c>
      <c r="BY308" s="97">
        <v>5</v>
      </c>
      <c r="BZ308" s="97">
        <v>6</v>
      </c>
      <c r="CA308" s="97">
        <v>7</v>
      </c>
      <c r="CB308" s="97">
        <v>8</v>
      </c>
      <c r="CC308" s="97">
        <v>9</v>
      </c>
      <c r="CD308" s="97">
        <v>10</v>
      </c>
      <c r="CE308" s="97">
        <v>11</v>
      </c>
      <c r="CF308" s="97">
        <v>12</v>
      </c>
      <c r="CG308" s="97">
        <v>13</v>
      </c>
      <c r="CH308" s="97">
        <v>14</v>
      </c>
      <c r="CI308" s="97">
        <v>15</v>
      </c>
      <c r="CJ308" s="97">
        <v>16</v>
      </c>
      <c r="CK308" s="97">
        <v>17</v>
      </c>
      <c r="CL308" s="97">
        <v>18</v>
      </c>
      <c r="CM308" s="97">
        <v>19</v>
      </c>
      <c r="CN308" s="97">
        <v>20</v>
      </c>
      <c r="CO308" s="97">
        <v>21</v>
      </c>
      <c r="CP308" s="97">
        <v>22</v>
      </c>
      <c r="CQ308" s="97">
        <v>23</v>
      </c>
      <c r="CR308" s="97">
        <v>24</v>
      </c>
      <c r="CS308" s="97">
        <v>25</v>
      </c>
      <c r="CT308" s="97">
        <v>26</v>
      </c>
      <c r="CU308" s="97">
        <v>27</v>
      </c>
      <c r="CV308" s="97">
        <v>28</v>
      </c>
      <c r="CW308" s="97">
        <v>29</v>
      </c>
      <c r="CX308" s="97">
        <v>30</v>
      </c>
      <c r="CY308" s="97">
        <v>31</v>
      </c>
      <c r="CZ308" s="97">
        <v>32</v>
      </c>
      <c r="DA308" s="97">
        <v>33</v>
      </c>
      <c r="DB308" s="97">
        <v>34</v>
      </c>
      <c r="DC308" s="98">
        <v>35</v>
      </c>
      <c r="DD308" s="98">
        <v>36</v>
      </c>
      <c r="DE308" s="98">
        <v>37</v>
      </c>
      <c r="DF308" s="98">
        <v>38</v>
      </c>
      <c r="DG308" s="98">
        <v>39</v>
      </c>
      <c r="DH308" s="98">
        <v>40</v>
      </c>
      <c r="DI308" s="88"/>
    </row>
    <row r="309" spans="60:113" ht="20.25" customHeight="1" thickBot="1" x14ac:dyDescent="0.3">
      <c r="BQ309" s="107"/>
      <c r="BR309" s="108"/>
      <c r="BS309" s="108"/>
      <c r="BT309" s="108"/>
      <c r="BU309" s="108"/>
      <c r="BV309" s="108"/>
      <c r="BW309" s="108"/>
      <c r="BX309" s="108"/>
      <c r="BY309" s="108"/>
      <c r="BZ309" s="108"/>
      <c r="CA309" s="108"/>
      <c r="CB309" s="108"/>
      <c r="CC309" s="108"/>
      <c r="CD309" s="108"/>
      <c r="CE309" s="108"/>
      <c r="CF309" s="108"/>
      <c r="CG309" s="108"/>
      <c r="CH309" s="108"/>
      <c r="CI309" s="108"/>
      <c r="CJ309" s="108"/>
      <c r="CK309" s="108"/>
      <c r="CL309" s="108"/>
      <c r="CM309" s="108"/>
      <c r="CN309" s="108"/>
      <c r="CO309" s="108"/>
      <c r="CP309" s="108"/>
      <c r="CQ309" s="108"/>
      <c r="CR309" s="108"/>
      <c r="CS309" s="108"/>
      <c r="CT309" s="108"/>
      <c r="CU309" s="108"/>
      <c r="CV309" s="108"/>
      <c r="CW309" s="108"/>
      <c r="CX309" s="108"/>
      <c r="CY309" s="108"/>
      <c r="CZ309" s="108"/>
      <c r="DA309" s="108"/>
      <c r="DB309" s="108"/>
      <c r="DC309" s="108"/>
      <c r="DD309" s="108"/>
      <c r="DE309" s="108"/>
      <c r="DF309" s="108"/>
      <c r="DG309" s="108"/>
      <c r="DH309" s="108"/>
      <c r="DI309" s="109"/>
    </row>
    <row r="310" spans="60:113" ht="20.25" customHeight="1" thickTop="1" x14ac:dyDescent="0.25">
      <c r="BQ310" s="82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83"/>
      <c r="DD310" s="83"/>
      <c r="DE310" s="83"/>
      <c r="DF310" s="83"/>
      <c r="DG310" s="83"/>
      <c r="DH310" s="83"/>
      <c r="DI310" s="84"/>
    </row>
    <row r="311" spans="60:113" ht="20.25" customHeight="1" x14ac:dyDescent="0.25">
      <c r="BH311" s="6" t="str">
        <f>AJ44</f>
        <v>6. KOLO</v>
      </c>
      <c r="BI311" s="6">
        <f>AK44</f>
        <v>0.39583333333333348</v>
      </c>
      <c r="BJ311" s="6">
        <f>AL44</f>
        <v>30</v>
      </c>
      <c r="BK311" s="6" t="str">
        <f t="shared" ref="BK311:BO312" si="36">AM44</f>
        <v>HŘIŠTĚ</v>
      </c>
      <c r="BL311" s="6" t="str">
        <f t="shared" si="36"/>
        <v>skupina</v>
      </c>
      <c r="BM311" s="6">
        <f t="shared" si="36"/>
        <v>8</v>
      </c>
      <c r="BN311" s="6" t="str">
        <f t="shared" si="36"/>
        <v>:</v>
      </c>
      <c r="BO311" s="6">
        <f t="shared" si="36"/>
        <v>9</v>
      </c>
      <c r="BQ311" s="85"/>
      <c r="BR311" s="548" t="str">
        <f>BH311</f>
        <v>6. KOLO</v>
      </c>
      <c r="BS311" s="548"/>
      <c r="BT311" s="548"/>
      <c r="BU311" s="548"/>
      <c r="BV311" s="86"/>
      <c r="BW311" s="86"/>
      <c r="BX311" s="86"/>
      <c r="BY311" s="86"/>
      <c r="BZ311" s="86"/>
      <c r="CA311" s="86"/>
      <c r="CB311" s="86"/>
      <c r="CC311" s="86"/>
      <c r="CD311" s="86"/>
      <c r="CE311" s="86"/>
      <c r="CF311" s="549">
        <f>BJ311</f>
        <v>30</v>
      </c>
      <c r="CG311" s="549"/>
      <c r="CH311" s="550" t="s">
        <v>11</v>
      </c>
      <c r="CI311" s="550"/>
      <c r="CJ311" s="550"/>
      <c r="CK311" s="550"/>
      <c r="CL311" s="551" t="s">
        <v>12</v>
      </c>
      <c r="CM311" s="552">
        <f>BI311</f>
        <v>0.39583333333333348</v>
      </c>
      <c r="CN311" s="552"/>
      <c r="CO311" s="553" t="s">
        <v>9</v>
      </c>
      <c r="CP311" s="553"/>
      <c r="CQ311" s="541" t="str">
        <f>BL312</f>
        <v>B</v>
      </c>
      <c r="CR311" s="86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  <c r="DC311" s="87"/>
      <c r="DD311" s="542" t="s">
        <v>13</v>
      </c>
      <c r="DE311" s="542"/>
      <c r="DF311" s="542"/>
      <c r="DG311" s="543">
        <f>BK312</f>
        <v>7</v>
      </c>
      <c r="DH311" s="543"/>
      <c r="DI311" s="88"/>
    </row>
    <row r="312" spans="60:113" ht="20.25" customHeight="1" x14ac:dyDescent="0.25">
      <c r="BK312" s="6">
        <f t="shared" si="36"/>
        <v>7</v>
      </c>
      <c r="BL312" s="6" t="str">
        <f t="shared" si="36"/>
        <v>B</v>
      </c>
      <c r="BM312" s="6" t="str">
        <f t="shared" si="36"/>
        <v>Mnichovická "A"</v>
      </c>
      <c r="BN312" s="6">
        <f t="shared" si="36"/>
        <v>0</v>
      </c>
      <c r="BO312" s="6" t="str">
        <f t="shared" si="36"/>
        <v>Velim "B"</v>
      </c>
      <c r="BQ312" s="85"/>
      <c r="BR312" s="548"/>
      <c r="BS312" s="548"/>
      <c r="BT312" s="548"/>
      <c r="BU312" s="548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549"/>
      <c r="CG312" s="549"/>
      <c r="CH312" s="550"/>
      <c r="CI312" s="550"/>
      <c r="CJ312" s="550"/>
      <c r="CK312" s="550"/>
      <c r="CL312" s="551"/>
      <c r="CM312" s="552"/>
      <c r="CN312" s="552"/>
      <c r="CO312" s="553"/>
      <c r="CP312" s="553"/>
      <c r="CQ312" s="541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7"/>
      <c r="DD312" s="542"/>
      <c r="DE312" s="542"/>
      <c r="DF312" s="542"/>
      <c r="DG312" s="543"/>
      <c r="DH312" s="543"/>
      <c r="DI312" s="88"/>
    </row>
    <row r="313" spans="60:113" ht="20.25" customHeight="1" x14ac:dyDescent="0.25">
      <c r="BQ313" s="85"/>
      <c r="BR313" s="89"/>
      <c r="BS313" s="89"/>
      <c r="BT313" s="89"/>
      <c r="BU313" s="89"/>
      <c r="BV313" s="587" t="s">
        <v>16</v>
      </c>
      <c r="BW313" s="587"/>
      <c r="BX313" s="90">
        <f>BM311</f>
        <v>8</v>
      </c>
      <c r="BY313" s="91" t="s">
        <v>17</v>
      </c>
      <c r="BZ313" s="585" t="str">
        <f>LOOKUP(BX313,$B$2:$B$20,$C$2:$C$20)</f>
        <v>Mnichovická "A"</v>
      </c>
      <c r="CA313" s="585"/>
      <c r="CB313" s="585"/>
      <c r="CC313" s="585"/>
      <c r="CD313" s="585"/>
      <c r="CE313" s="585"/>
      <c r="CF313" s="585"/>
      <c r="CG313" s="585"/>
      <c r="CH313" s="585"/>
      <c r="CI313" s="585"/>
      <c r="CJ313" s="586"/>
      <c r="CK313" s="586"/>
      <c r="CL313" s="92"/>
      <c r="CM313" s="92"/>
      <c r="CN313" s="92"/>
      <c r="CO313" s="92"/>
      <c r="CP313" s="92"/>
      <c r="CQ313" s="89"/>
      <c r="CR313" s="587" t="s">
        <v>16</v>
      </c>
      <c r="CS313" s="587"/>
      <c r="CT313" s="90">
        <f>BO311</f>
        <v>9</v>
      </c>
      <c r="CU313" s="91" t="s">
        <v>17</v>
      </c>
      <c r="CV313" s="585" t="str">
        <f>LOOKUP(CT313,$B$2:$B$20,$C$2:$C$20)</f>
        <v>Velim "B"</v>
      </c>
      <c r="CW313" s="585"/>
      <c r="CX313" s="585"/>
      <c r="CY313" s="585"/>
      <c r="CZ313" s="585"/>
      <c r="DA313" s="585"/>
      <c r="DB313" s="585"/>
      <c r="DC313" s="585"/>
      <c r="DD313" s="585"/>
      <c r="DE313" s="585"/>
      <c r="DF313" s="585"/>
      <c r="DG313" s="585"/>
      <c r="DH313" s="585"/>
      <c r="DI313" s="88"/>
    </row>
    <row r="314" spans="60:113" ht="20.25" customHeight="1" x14ac:dyDescent="0.25">
      <c r="BQ314" s="85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9"/>
      <c r="CI314" s="89"/>
      <c r="CJ314" s="89"/>
      <c r="CK314" s="89"/>
      <c r="CL314" s="89"/>
      <c r="CM314" s="89"/>
      <c r="CN314" s="89"/>
      <c r="CO314" s="89"/>
      <c r="CP314" s="89"/>
      <c r="CQ314" s="89"/>
      <c r="CR314" s="89"/>
      <c r="CS314" s="89"/>
      <c r="CT314" s="89"/>
      <c r="CU314" s="89"/>
      <c r="CV314" s="89"/>
      <c r="CW314" s="89"/>
      <c r="CX314" s="89"/>
      <c r="CY314" s="89"/>
      <c r="CZ314" s="89"/>
      <c r="DA314" s="89"/>
      <c r="DB314" s="89"/>
      <c r="DC314" s="93"/>
      <c r="DD314" s="93"/>
      <c r="DE314" s="93"/>
      <c r="DF314" s="93"/>
      <c r="DG314" s="93"/>
      <c r="DH314" s="93"/>
      <c r="DI314" s="88"/>
    </row>
    <row r="315" spans="60:113" ht="20.25" customHeight="1" x14ac:dyDescent="0.25">
      <c r="BQ315" s="85"/>
      <c r="BR315" s="94" t="s">
        <v>21</v>
      </c>
      <c r="BS315" s="95">
        <f>BX313</f>
        <v>8</v>
      </c>
      <c r="BT315" s="96" t="s">
        <v>10</v>
      </c>
      <c r="BU315" s="97">
        <v>1</v>
      </c>
      <c r="BV315" s="97">
        <v>2</v>
      </c>
      <c r="BW315" s="97">
        <v>3</v>
      </c>
      <c r="BX315" s="97">
        <v>4</v>
      </c>
      <c r="BY315" s="97">
        <v>5</v>
      </c>
      <c r="BZ315" s="97">
        <v>6</v>
      </c>
      <c r="CA315" s="97">
        <v>7</v>
      </c>
      <c r="CB315" s="97">
        <v>8</v>
      </c>
      <c r="CC315" s="97">
        <v>9</v>
      </c>
      <c r="CD315" s="97">
        <v>10</v>
      </c>
      <c r="CE315" s="97">
        <v>11</v>
      </c>
      <c r="CF315" s="97">
        <v>12</v>
      </c>
      <c r="CG315" s="97">
        <v>13</v>
      </c>
      <c r="CH315" s="97">
        <v>14</v>
      </c>
      <c r="CI315" s="97">
        <v>15</v>
      </c>
      <c r="CJ315" s="97">
        <v>16</v>
      </c>
      <c r="CK315" s="97">
        <v>17</v>
      </c>
      <c r="CL315" s="97">
        <v>18</v>
      </c>
      <c r="CM315" s="97">
        <v>19</v>
      </c>
      <c r="CN315" s="97">
        <v>20</v>
      </c>
      <c r="CO315" s="97">
        <v>21</v>
      </c>
      <c r="CP315" s="97">
        <v>22</v>
      </c>
      <c r="CQ315" s="97">
        <v>23</v>
      </c>
      <c r="CR315" s="97">
        <v>24</v>
      </c>
      <c r="CS315" s="97">
        <v>25</v>
      </c>
      <c r="CT315" s="97">
        <v>26</v>
      </c>
      <c r="CU315" s="97">
        <v>27</v>
      </c>
      <c r="CV315" s="97">
        <v>28</v>
      </c>
      <c r="CW315" s="97">
        <v>29</v>
      </c>
      <c r="CX315" s="97">
        <v>30</v>
      </c>
      <c r="CY315" s="97">
        <v>31</v>
      </c>
      <c r="CZ315" s="97">
        <v>32</v>
      </c>
      <c r="DA315" s="97">
        <v>33</v>
      </c>
      <c r="DB315" s="97">
        <v>34</v>
      </c>
      <c r="DC315" s="98">
        <v>35</v>
      </c>
      <c r="DD315" s="98">
        <v>36</v>
      </c>
      <c r="DE315" s="98">
        <v>37</v>
      </c>
      <c r="DF315" s="98">
        <v>38</v>
      </c>
      <c r="DG315" s="98">
        <v>39</v>
      </c>
      <c r="DH315" s="98">
        <v>40</v>
      </c>
      <c r="DI315" s="88"/>
    </row>
    <row r="316" spans="60:113" ht="20.25" customHeight="1" x14ac:dyDescent="0.25">
      <c r="BQ316" s="85"/>
      <c r="BR316" s="99"/>
      <c r="BS316" s="100"/>
      <c r="BT316" s="101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  <c r="DA316" s="102"/>
      <c r="DB316" s="102"/>
      <c r="DC316" s="103"/>
      <c r="DD316" s="103"/>
      <c r="DE316" s="103"/>
      <c r="DF316" s="103"/>
      <c r="DG316" s="103"/>
      <c r="DH316" s="103"/>
      <c r="DI316" s="88"/>
    </row>
    <row r="317" spans="60:113" ht="20.25" customHeight="1" x14ac:dyDescent="0.25">
      <c r="BQ317" s="85"/>
      <c r="BR317" s="104" t="s">
        <v>21</v>
      </c>
      <c r="BS317" s="105">
        <f>CT313</f>
        <v>9</v>
      </c>
      <c r="BT317" s="106" t="s">
        <v>10</v>
      </c>
      <c r="BU317" s="97">
        <v>1</v>
      </c>
      <c r="BV317" s="97">
        <v>2</v>
      </c>
      <c r="BW317" s="97">
        <v>3</v>
      </c>
      <c r="BX317" s="97">
        <v>4</v>
      </c>
      <c r="BY317" s="97">
        <v>5</v>
      </c>
      <c r="BZ317" s="97">
        <v>6</v>
      </c>
      <c r="CA317" s="97">
        <v>7</v>
      </c>
      <c r="CB317" s="97">
        <v>8</v>
      </c>
      <c r="CC317" s="97">
        <v>9</v>
      </c>
      <c r="CD317" s="97">
        <v>10</v>
      </c>
      <c r="CE317" s="97">
        <v>11</v>
      </c>
      <c r="CF317" s="97">
        <v>12</v>
      </c>
      <c r="CG317" s="97">
        <v>13</v>
      </c>
      <c r="CH317" s="97">
        <v>14</v>
      </c>
      <c r="CI317" s="97">
        <v>15</v>
      </c>
      <c r="CJ317" s="97">
        <v>16</v>
      </c>
      <c r="CK317" s="97">
        <v>17</v>
      </c>
      <c r="CL317" s="97">
        <v>18</v>
      </c>
      <c r="CM317" s="97">
        <v>19</v>
      </c>
      <c r="CN317" s="97">
        <v>20</v>
      </c>
      <c r="CO317" s="97">
        <v>21</v>
      </c>
      <c r="CP317" s="97">
        <v>22</v>
      </c>
      <c r="CQ317" s="97">
        <v>23</v>
      </c>
      <c r="CR317" s="97">
        <v>24</v>
      </c>
      <c r="CS317" s="97">
        <v>25</v>
      </c>
      <c r="CT317" s="97">
        <v>26</v>
      </c>
      <c r="CU317" s="97">
        <v>27</v>
      </c>
      <c r="CV317" s="97">
        <v>28</v>
      </c>
      <c r="CW317" s="97">
        <v>29</v>
      </c>
      <c r="CX317" s="97">
        <v>30</v>
      </c>
      <c r="CY317" s="97">
        <v>31</v>
      </c>
      <c r="CZ317" s="97">
        <v>32</v>
      </c>
      <c r="DA317" s="97">
        <v>33</v>
      </c>
      <c r="DB317" s="97">
        <v>34</v>
      </c>
      <c r="DC317" s="98">
        <v>35</v>
      </c>
      <c r="DD317" s="98">
        <v>36</v>
      </c>
      <c r="DE317" s="98">
        <v>37</v>
      </c>
      <c r="DF317" s="98">
        <v>38</v>
      </c>
      <c r="DG317" s="98">
        <v>39</v>
      </c>
      <c r="DH317" s="98">
        <v>40</v>
      </c>
      <c r="DI317" s="88"/>
    </row>
    <row r="318" spans="60:113" ht="20.25" customHeight="1" thickBot="1" x14ac:dyDescent="0.3">
      <c r="BQ318" s="107"/>
      <c r="BR318" s="108"/>
      <c r="BS318" s="108"/>
      <c r="BT318" s="108"/>
      <c r="BU318" s="108"/>
      <c r="BV318" s="108"/>
      <c r="BW318" s="108"/>
      <c r="BX318" s="108"/>
      <c r="BY318" s="108"/>
      <c r="BZ318" s="108"/>
      <c r="CA318" s="108"/>
      <c r="CB318" s="108"/>
      <c r="CC318" s="108"/>
      <c r="CD318" s="108"/>
      <c r="CE318" s="108"/>
      <c r="CF318" s="108"/>
      <c r="CG318" s="108"/>
      <c r="CH318" s="108"/>
      <c r="CI318" s="108"/>
      <c r="CJ318" s="108"/>
      <c r="CK318" s="108"/>
      <c r="CL318" s="108"/>
      <c r="CM318" s="108"/>
      <c r="CN318" s="108"/>
      <c r="CO318" s="108"/>
      <c r="CP318" s="108"/>
      <c r="CQ318" s="108"/>
      <c r="CR318" s="108"/>
      <c r="CS318" s="108"/>
      <c r="CT318" s="108"/>
      <c r="CU318" s="108"/>
      <c r="CV318" s="108"/>
      <c r="CW318" s="108"/>
      <c r="CX318" s="108"/>
      <c r="CY318" s="108"/>
      <c r="CZ318" s="108"/>
      <c r="DA318" s="108"/>
      <c r="DB318" s="108"/>
      <c r="DC318" s="108"/>
      <c r="DD318" s="108"/>
      <c r="DE318" s="108"/>
      <c r="DF318" s="108"/>
      <c r="DG318" s="108"/>
      <c r="DH318" s="108"/>
      <c r="DI318" s="109"/>
    </row>
    <row r="319" spans="60:113" ht="20.25" customHeight="1" thickTop="1" x14ac:dyDescent="0.25">
      <c r="BQ319" s="82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83"/>
      <c r="CI319" s="83"/>
      <c r="CJ319" s="83"/>
      <c r="CK319" s="83"/>
      <c r="CL319" s="83"/>
      <c r="CM319" s="83"/>
      <c r="CN319" s="83"/>
      <c r="CO319" s="83"/>
      <c r="CP319" s="83"/>
      <c r="CQ319" s="83"/>
      <c r="CR319" s="83"/>
      <c r="CS319" s="83"/>
      <c r="CT319" s="83"/>
      <c r="CU319" s="83"/>
      <c r="CV319" s="83"/>
      <c r="CW319" s="83"/>
      <c r="CX319" s="83"/>
      <c r="CY319" s="83"/>
      <c r="CZ319" s="83"/>
      <c r="DA319" s="83"/>
      <c r="DB319" s="83"/>
      <c r="DC319" s="83"/>
      <c r="DD319" s="83"/>
      <c r="DE319" s="83"/>
      <c r="DF319" s="83"/>
      <c r="DG319" s="83"/>
      <c r="DH319" s="83"/>
      <c r="DI319" s="84"/>
    </row>
    <row r="320" spans="60:113" ht="20.25" customHeight="1" x14ac:dyDescent="0.25">
      <c r="BH320" s="6" t="str">
        <f>AJ46</f>
        <v>7. KOLO</v>
      </c>
      <c r="BI320" s="6">
        <f>AK46</f>
        <v>0.40416666666666662</v>
      </c>
      <c r="BJ320" s="6">
        <f>AL46</f>
        <v>35</v>
      </c>
      <c r="BK320" s="6" t="str">
        <f t="shared" ref="BK320:BO321" si="37">AM46</f>
        <v>HŘIŠTĚ</v>
      </c>
      <c r="BL320" s="6" t="str">
        <f t="shared" si="37"/>
        <v>skupina</v>
      </c>
      <c r="BM320" s="6">
        <f t="shared" si="37"/>
        <v>11</v>
      </c>
      <c r="BN320" s="6" t="str">
        <f t="shared" si="37"/>
        <v>:</v>
      </c>
      <c r="BO320" s="6">
        <f t="shared" si="37"/>
        <v>12</v>
      </c>
      <c r="BQ320" s="85"/>
      <c r="BR320" s="548" t="str">
        <f>BH320</f>
        <v>7. KOLO</v>
      </c>
      <c r="BS320" s="548"/>
      <c r="BT320" s="548"/>
      <c r="BU320" s="548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549">
        <f>BJ320</f>
        <v>35</v>
      </c>
      <c r="CG320" s="549"/>
      <c r="CH320" s="550" t="s">
        <v>11</v>
      </c>
      <c r="CI320" s="550"/>
      <c r="CJ320" s="550"/>
      <c r="CK320" s="550"/>
      <c r="CL320" s="551" t="s">
        <v>12</v>
      </c>
      <c r="CM320" s="552">
        <f>BI320</f>
        <v>0.40416666666666662</v>
      </c>
      <c r="CN320" s="552"/>
      <c r="CO320" s="553" t="s">
        <v>9</v>
      </c>
      <c r="CP320" s="553"/>
      <c r="CQ320" s="541" t="str">
        <f>BL321</f>
        <v>C</v>
      </c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7"/>
      <c r="DD320" s="542" t="s">
        <v>13</v>
      </c>
      <c r="DE320" s="542"/>
      <c r="DF320" s="542"/>
      <c r="DG320" s="543">
        <f>BK321</f>
        <v>7</v>
      </c>
      <c r="DH320" s="543"/>
      <c r="DI320" s="88"/>
    </row>
    <row r="321" spans="63:113" ht="20.25" customHeight="1" x14ac:dyDescent="0.25">
      <c r="BK321" s="6">
        <f t="shared" si="37"/>
        <v>7</v>
      </c>
      <c r="BL321" s="6" t="str">
        <f t="shared" si="37"/>
        <v>C</v>
      </c>
      <c r="BM321" s="6" t="str">
        <f t="shared" si="37"/>
        <v>Kmochova "A"</v>
      </c>
      <c r="BN321" s="6">
        <f t="shared" si="37"/>
        <v>0</v>
      </c>
      <c r="BO321" s="6" t="str">
        <f t="shared" si="37"/>
        <v>Prok.Velikého "A"</v>
      </c>
      <c r="BQ321" s="85"/>
      <c r="BR321" s="548"/>
      <c r="BS321" s="548"/>
      <c r="BT321" s="548"/>
      <c r="BU321" s="548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549"/>
      <c r="CG321" s="549"/>
      <c r="CH321" s="550"/>
      <c r="CI321" s="550"/>
      <c r="CJ321" s="550"/>
      <c r="CK321" s="550"/>
      <c r="CL321" s="551"/>
      <c r="CM321" s="552"/>
      <c r="CN321" s="552"/>
      <c r="CO321" s="553"/>
      <c r="CP321" s="553"/>
      <c r="CQ321" s="541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7"/>
      <c r="DD321" s="542"/>
      <c r="DE321" s="542"/>
      <c r="DF321" s="542"/>
      <c r="DG321" s="543"/>
      <c r="DH321" s="543"/>
      <c r="DI321" s="88"/>
    </row>
    <row r="322" spans="63:113" ht="20.25" customHeight="1" x14ac:dyDescent="0.25">
      <c r="BQ322" s="85"/>
      <c r="BR322" s="89"/>
      <c r="BS322" s="89"/>
      <c r="BT322" s="89"/>
      <c r="BU322" s="89"/>
      <c r="BV322" s="587" t="s">
        <v>16</v>
      </c>
      <c r="BW322" s="587"/>
      <c r="BX322" s="90">
        <f>BM320</f>
        <v>11</v>
      </c>
      <c r="BY322" s="91" t="s">
        <v>17</v>
      </c>
      <c r="BZ322" s="585" t="str">
        <f>LOOKUP(BX322,$B$2:$B$20,$C$2:$C$20)</f>
        <v>Kmochova "A"</v>
      </c>
      <c r="CA322" s="585"/>
      <c r="CB322" s="585"/>
      <c r="CC322" s="585"/>
      <c r="CD322" s="585"/>
      <c r="CE322" s="585"/>
      <c r="CF322" s="585"/>
      <c r="CG322" s="585"/>
      <c r="CH322" s="585"/>
      <c r="CI322" s="585"/>
      <c r="CJ322" s="586"/>
      <c r="CK322" s="586"/>
      <c r="CL322" s="92"/>
      <c r="CM322" s="92"/>
      <c r="CN322" s="92"/>
      <c r="CO322" s="92"/>
      <c r="CP322" s="92"/>
      <c r="CQ322" s="89"/>
      <c r="CR322" s="587" t="s">
        <v>16</v>
      </c>
      <c r="CS322" s="587"/>
      <c r="CT322" s="90">
        <f>BO320</f>
        <v>12</v>
      </c>
      <c r="CU322" s="91" t="s">
        <v>17</v>
      </c>
      <c r="CV322" s="585" t="str">
        <f>LOOKUP(CT322,$B$2:$B$20,$C$2:$C$20)</f>
        <v>Prok.Velikého "A"</v>
      </c>
      <c r="CW322" s="585"/>
      <c r="CX322" s="585"/>
      <c r="CY322" s="585"/>
      <c r="CZ322" s="585"/>
      <c r="DA322" s="585"/>
      <c r="DB322" s="585"/>
      <c r="DC322" s="585"/>
      <c r="DD322" s="585"/>
      <c r="DE322" s="585"/>
      <c r="DF322" s="585"/>
      <c r="DG322" s="585"/>
      <c r="DH322" s="585"/>
      <c r="DI322" s="88"/>
    </row>
    <row r="323" spans="63:113" ht="20.25" customHeight="1" x14ac:dyDescent="0.25">
      <c r="BQ323" s="85"/>
      <c r="BR323" s="89"/>
      <c r="BS323" s="89"/>
      <c r="BT323" s="89"/>
      <c r="BU323" s="89"/>
      <c r="BV323" s="89"/>
      <c r="BW323" s="89"/>
      <c r="BX323" s="89"/>
      <c r="BY323" s="89"/>
      <c r="BZ323" s="89"/>
      <c r="CA323" s="89"/>
      <c r="CB323" s="89"/>
      <c r="CC323" s="89"/>
      <c r="CD323" s="89"/>
      <c r="CE323" s="89"/>
      <c r="CF323" s="89"/>
      <c r="CG323" s="89"/>
      <c r="CH323" s="89"/>
      <c r="CI323" s="89"/>
      <c r="CJ323" s="89"/>
      <c r="CK323" s="89"/>
      <c r="CL323" s="89"/>
      <c r="CM323" s="89"/>
      <c r="CN323" s="89"/>
      <c r="CO323" s="89"/>
      <c r="CP323" s="89"/>
      <c r="CQ323" s="89"/>
      <c r="CR323" s="89"/>
      <c r="CS323" s="89"/>
      <c r="CT323" s="89"/>
      <c r="CU323" s="89"/>
      <c r="CV323" s="89"/>
      <c r="CW323" s="89"/>
      <c r="CX323" s="89"/>
      <c r="CY323" s="89"/>
      <c r="CZ323" s="89"/>
      <c r="DA323" s="89"/>
      <c r="DB323" s="89"/>
      <c r="DC323" s="93"/>
      <c r="DD323" s="93"/>
      <c r="DE323" s="93"/>
      <c r="DF323" s="93"/>
      <c r="DG323" s="93"/>
      <c r="DH323" s="93"/>
      <c r="DI323" s="88"/>
    </row>
    <row r="324" spans="63:113" ht="20.25" customHeight="1" x14ac:dyDescent="0.25">
      <c r="BQ324" s="85"/>
      <c r="BR324" s="94" t="s">
        <v>21</v>
      </c>
      <c r="BS324" s="95">
        <f>BX322</f>
        <v>11</v>
      </c>
      <c r="BT324" s="96" t="s">
        <v>10</v>
      </c>
      <c r="BU324" s="97">
        <v>1</v>
      </c>
      <c r="BV324" s="97">
        <v>2</v>
      </c>
      <c r="BW324" s="97">
        <v>3</v>
      </c>
      <c r="BX324" s="97">
        <v>4</v>
      </c>
      <c r="BY324" s="97">
        <v>5</v>
      </c>
      <c r="BZ324" s="97">
        <v>6</v>
      </c>
      <c r="CA324" s="97">
        <v>7</v>
      </c>
      <c r="CB324" s="97">
        <v>8</v>
      </c>
      <c r="CC324" s="97">
        <v>9</v>
      </c>
      <c r="CD324" s="97">
        <v>10</v>
      </c>
      <c r="CE324" s="97">
        <v>11</v>
      </c>
      <c r="CF324" s="97">
        <v>12</v>
      </c>
      <c r="CG324" s="97">
        <v>13</v>
      </c>
      <c r="CH324" s="97">
        <v>14</v>
      </c>
      <c r="CI324" s="97">
        <v>15</v>
      </c>
      <c r="CJ324" s="97">
        <v>16</v>
      </c>
      <c r="CK324" s="97">
        <v>17</v>
      </c>
      <c r="CL324" s="97">
        <v>18</v>
      </c>
      <c r="CM324" s="97">
        <v>19</v>
      </c>
      <c r="CN324" s="97">
        <v>20</v>
      </c>
      <c r="CO324" s="97">
        <v>21</v>
      </c>
      <c r="CP324" s="97">
        <v>22</v>
      </c>
      <c r="CQ324" s="97">
        <v>23</v>
      </c>
      <c r="CR324" s="97">
        <v>24</v>
      </c>
      <c r="CS324" s="97">
        <v>25</v>
      </c>
      <c r="CT324" s="97">
        <v>26</v>
      </c>
      <c r="CU324" s="97">
        <v>27</v>
      </c>
      <c r="CV324" s="97">
        <v>28</v>
      </c>
      <c r="CW324" s="97">
        <v>29</v>
      </c>
      <c r="CX324" s="97">
        <v>30</v>
      </c>
      <c r="CY324" s="97">
        <v>31</v>
      </c>
      <c r="CZ324" s="97">
        <v>32</v>
      </c>
      <c r="DA324" s="97">
        <v>33</v>
      </c>
      <c r="DB324" s="97">
        <v>34</v>
      </c>
      <c r="DC324" s="98">
        <v>35</v>
      </c>
      <c r="DD324" s="98">
        <v>36</v>
      </c>
      <c r="DE324" s="98">
        <v>37</v>
      </c>
      <c r="DF324" s="98">
        <v>38</v>
      </c>
      <c r="DG324" s="98">
        <v>39</v>
      </c>
      <c r="DH324" s="98">
        <v>40</v>
      </c>
      <c r="DI324" s="88"/>
    </row>
    <row r="325" spans="63:113" ht="20.25" customHeight="1" x14ac:dyDescent="0.25">
      <c r="BQ325" s="85"/>
      <c r="BR325" s="99"/>
      <c r="BS325" s="100"/>
      <c r="BT325" s="101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  <c r="CW325" s="102"/>
      <c r="CX325" s="102"/>
      <c r="CY325" s="102"/>
      <c r="CZ325" s="102"/>
      <c r="DA325" s="102"/>
      <c r="DB325" s="102"/>
      <c r="DC325" s="103"/>
      <c r="DD325" s="103"/>
      <c r="DE325" s="103"/>
      <c r="DF325" s="103"/>
      <c r="DG325" s="103"/>
      <c r="DH325" s="103"/>
      <c r="DI325" s="88"/>
    </row>
    <row r="326" spans="63:113" ht="20.25" customHeight="1" x14ac:dyDescent="0.25">
      <c r="BQ326" s="85"/>
      <c r="BR326" s="104" t="s">
        <v>21</v>
      </c>
      <c r="BS326" s="105">
        <f>CT322</f>
        <v>12</v>
      </c>
      <c r="BT326" s="106" t="s">
        <v>10</v>
      </c>
      <c r="BU326" s="97">
        <v>1</v>
      </c>
      <c r="BV326" s="97">
        <v>2</v>
      </c>
      <c r="BW326" s="97">
        <v>3</v>
      </c>
      <c r="BX326" s="97">
        <v>4</v>
      </c>
      <c r="BY326" s="97">
        <v>5</v>
      </c>
      <c r="BZ326" s="97">
        <v>6</v>
      </c>
      <c r="CA326" s="97">
        <v>7</v>
      </c>
      <c r="CB326" s="97">
        <v>8</v>
      </c>
      <c r="CC326" s="97">
        <v>9</v>
      </c>
      <c r="CD326" s="97">
        <v>10</v>
      </c>
      <c r="CE326" s="97">
        <v>11</v>
      </c>
      <c r="CF326" s="97">
        <v>12</v>
      </c>
      <c r="CG326" s="97">
        <v>13</v>
      </c>
      <c r="CH326" s="97">
        <v>14</v>
      </c>
      <c r="CI326" s="97">
        <v>15</v>
      </c>
      <c r="CJ326" s="97">
        <v>16</v>
      </c>
      <c r="CK326" s="97">
        <v>17</v>
      </c>
      <c r="CL326" s="97">
        <v>18</v>
      </c>
      <c r="CM326" s="97">
        <v>19</v>
      </c>
      <c r="CN326" s="97">
        <v>20</v>
      </c>
      <c r="CO326" s="97">
        <v>21</v>
      </c>
      <c r="CP326" s="97">
        <v>22</v>
      </c>
      <c r="CQ326" s="97">
        <v>23</v>
      </c>
      <c r="CR326" s="97">
        <v>24</v>
      </c>
      <c r="CS326" s="97">
        <v>25</v>
      </c>
      <c r="CT326" s="97">
        <v>26</v>
      </c>
      <c r="CU326" s="97">
        <v>27</v>
      </c>
      <c r="CV326" s="97">
        <v>28</v>
      </c>
      <c r="CW326" s="97">
        <v>29</v>
      </c>
      <c r="CX326" s="97">
        <v>30</v>
      </c>
      <c r="CY326" s="97">
        <v>31</v>
      </c>
      <c r="CZ326" s="97">
        <v>32</v>
      </c>
      <c r="DA326" s="97">
        <v>33</v>
      </c>
      <c r="DB326" s="97">
        <v>34</v>
      </c>
      <c r="DC326" s="98">
        <v>35</v>
      </c>
      <c r="DD326" s="98">
        <v>36</v>
      </c>
      <c r="DE326" s="98">
        <v>37</v>
      </c>
      <c r="DF326" s="98">
        <v>38</v>
      </c>
      <c r="DG326" s="98">
        <v>39</v>
      </c>
      <c r="DH326" s="98">
        <v>40</v>
      </c>
      <c r="DI326" s="88"/>
    </row>
    <row r="327" spans="63:113" ht="20.25" customHeight="1" thickBot="1" x14ac:dyDescent="0.3">
      <c r="BQ327" s="107"/>
      <c r="BR327" s="108"/>
      <c r="BS327" s="108"/>
      <c r="BT327" s="108"/>
      <c r="BU327" s="108"/>
      <c r="BV327" s="108"/>
      <c r="BW327" s="108"/>
      <c r="BX327" s="108"/>
      <c r="BY327" s="108"/>
      <c r="BZ327" s="108"/>
      <c r="CA327" s="108"/>
      <c r="CB327" s="108"/>
      <c r="CC327" s="108"/>
      <c r="CD327" s="108"/>
      <c r="CE327" s="108"/>
      <c r="CF327" s="108"/>
      <c r="CG327" s="108"/>
      <c r="CH327" s="108"/>
      <c r="CI327" s="108"/>
      <c r="CJ327" s="108"/>
      <c r="CK327" s="108"/>
      <c r="CL327" s="108"/>
      <c r="CM327" s="108"/>
      <c r="CN327" s="108"/>
      <c r="CO327" s="108"/>
      <c r="CP327" s="108"/>
      <c r="CQ327" s="108"/>
      <c r="CR327" s="108"/>
      <c r="CS327" s="108"/>
      <c r="CT327" s="108"/>
      <c r="CU327" s="108"/>
      <c r="CV327" s="108"/>
      <c r="CW327" s="108"/>
      <c r="CX327" s="108"/>
      <c r="CY327" s="108"/>
      <c r="CZ327" s="108"/>
      <c r="DA327" s="108"/>
      <c r="DB327" s="108"/>
      <c r="DC327" s="108"/>
      <c r="DD327" s="108"/>
      <c r="DE327" s="108"/>
      <c r="DF327" s="108"/>
      <c r="DG327" s="108"/>
      <c r="DH327" s="108"/>
      <c r="DI327" s="109"/>
    </row>
    <row r="328" spans="63:113" ht="20.25" customHeight="1" thickTop="1" x14ac:dyDescent="0.25">
      <c r="BQ328" s="82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83"/>
      <c r="CI328" s="83"/>
      <c r="CJ328" s="83"/>
      <c r="CK328" s="83"/>
      <c r="CL328" s="83"/>
      <c r="CM328" s="83"/>
      <c r="CN328" s="83"/>
      <c r="CO328" s="83"/>
      <c r="CP328" s="83"/>
      <c r="CQ328" s="83"/>
      <c r="CR328" s="83"/>
      <c r="CS328" s="83"/>
      <c r="CT328" s="83"/>
      <c r="CU328" s="83"/>
      <c r="CV328" s="83"/>
      <c r="CW328" s="83"/>
      <c r="CX328" s="83"/>
      <c r="CY328" s="83"/>
      <c r="CZ328" s="83"/>
      <c r="DA328" s="83"/>
      <c r="DB328" s="83"/>
      <c r="DC328" s="83"/>
      <c r="DD328" s="83"/>
      <c r="DE328" s="83"/>
      <c r="DF328" s="83"/>
      <c r="DG328" s="83"/>
      <c r="DH328" s="83"/>
      <c r="DI328" s="84"/>
    </row>
    <row r="329" spans="63:113" ht="20.25" customHeight="1" x14ac:dyDescent="0.25">
      <c r="BQ329" s="85"/>
      <c r="BR329" s="548"/>
      <c r="BS329" s="548"/>
      <c r="BT329" s="548"/>
      <c r="BU329" s="548"/>
      <c r="BV329" s="86"/>
      <c r="BW329" s="86"/>
      <c r="BX329" s="86"/>
      <c r="BY329" s="86"/>
      <c r="BZ329" s="86"/>
      <c r="CA329" s="86"/>
      <c r="CB329" s="86"/>
      <c r="CC329" s="86"/>
      <c r="CD329" s="86"/>
      <c r="CE329" s="86"/>
      <c r="CF329" s="549"/>
      <c r="CG329" s="549"/>
      <c r="CH329" s="550" t="s">
        <v>11</v>
      </c>
      <c r="CI329" s="550"/>
      <c r="CJ329" s="550"/>
      <c r="CK329" s="550"/>
      <c r="CL329" s="551" t="s">
        <v>12</v>
      </c>
      <c r="CM329" s="552"/>
      <c r="CN329" s="552"/>
      <c r="CO329" s="553" t="s">
        <v>9</v>
      </c>
      <c r="CP329" s="553"/>
      <c r="CQ329" s="541"/>
      <c r="CR329" s="86"/>
      <c r="CS329" s="86"/>
      <c r="CT329" s="86"/>
      <c r="CU329" s="86"/>
      <c r="CV329" s="86"/>
      <c r="CW329" s="86"/>
      <c r="CX329" s="86"/>
      <c r="CY329" s="86"/>
      <c r="CZ329" s="86"/>
      <c r="DA329" s="86"/>
      <c r="DB329" s="86"/>
      <c r="DC329" s="87"/>
      <c r="DD329" s="542" t="s">
        <v>13</v>
      </c>
      <c r="DE329" s="542"/>
      <c r="DF329" s="542"/>
      <c r="DG329" s="543"/>
      <c r="DH329" s="543"/>
      <c r="DI329" s="88"/>
    </row>
    <row r="330" spans="63:113" ht="20.25" customHeight="1" x14ac:dyDescent="0.25">
      <c r="BQ330" s="85"/>
      <c r="BR330" s="548"/>
      <c r="BS330" s="548"/>
      <c r="BT330" s="548"/>
      <c r="BU330" s="548"/>
      <c r="BV330" s="86"/>
      <c r="BW330" s="86"/>
      <c r="BX330" s="86"/>
      <c r="BY330" s="86"/>
      <c r="BZ330" s="86"/>
      <c r="CA330" s="86"/>
      <c r="CB330" s="86"/>
      <c r="CC330" s="86"/>
      <c r="CD330" s="86"/>
      <c r="CE330" s="86"/>
      <c r="CF330" s="549"/>
      <c r="CG330" s="549"/>
      <c r="CH330" s="550"/>
      <c r="CI330" s="550"/>
      <c r="CJ330" s="550"/>
      <c r="CK330" s="550"/>
      <c r="CL330" s="551"/>
      <c r="CM330" s="552"/>
      <c r="CN330" s="552"/>
      <c r="CO330" s="553"/>
      <c r="CP330" s="553"/>
      <c r="CQ330" s="541"/>
      <c r="CR330" s="86"/>
      <c r="CS330" s="86"/>
      <c r="CT330" s="86"/>
      <c r="CU330" s="86"/>
      <c r="CV330" s="86"/>
      <c r="CW330" s="86"/>
      <c r="CX330" s="86"/>
      <c r="CY330" s="86"/>
      <c r="CZ330" s="86"/>
      <c r="DA330" s="86"/>
      <c r="DB330" s="86"/>
      <c r="DC330" s="87"/>
      <c r="DD330" s="542"/>
      <c r="DE330" s="542"/>
      <c r="DF330" s="542"/>
      <c r="DG330" s="543"/>
      <c r="DH330" s="543"/>
      <c r="DI330" s="88"/>
    </row>
    <row r="331" spans="63:113" ht="20.25" customHeight="1" x14ac:dyDescent="0.25">
      <c r="BQ331" s="85"/>
      <c r="BR331" s="89"/>
      <c r="BS331" s="89"/>
      <c r="BT331" s="89"/>
      <c r="BU331" s="89"/>
      <c r="BV331" s="587" t="s">
        <v>16</v>
      </c>
      <c r="BW331" s="587"/>
      <c r="BX331" s="90"/>
      <c r="BY331" s="91" t="s">
        <v>17</v>
      </c>
      <c r="BZ331" s="585"/>
      <c r="CA331" s="585"/>
      <c r="CB331" s="585"/>
      <c r="CC331" s="585"/>
      <c r="CD331" s="585"/>
      <c r="CE331" s="585"/>
      <c r="CF331" s="585"/>
      <c r="CG331" s="585"/>
      <c r="CH331" s="585"/>
      <c r="CI331" s="585"/>
      <c r="CJ331" s="586"/>
      <c r="CK331" s="586"/>
      <c r="CL331" s="92"/>
      <c r="CM331" s="92"/>
      <c r="CN331" s="92"/>
      <c r="CO331" s="92"/>
      <c r="CP331" s="92"/>
      <c r="CQ331" s="89"/>
      <c r="CR331" s="587" t="s">
        <v>16</v>
      </c>
      <c r="CS331" s="587"/>
      <c r="CT331" s="90"/>
      <c r="CU331" s="91" t="s">
        <v>17</v>
      </c>
      <c r="CV331" s="585"/>
      <c r="CW331" s="585"/>
      <c r="CX331" s="585"/>
      <c r="CY331" s="585"/>
      <c r="CZ331" s="585"/>
      <c r="DA331" s="585"/>
      <c r="DB331" s="585"/>
      <c r="DC331" s="585"/>
      <c r="DD331" s="585"/>
      <c r="DE331" s="585"/>
      <c r="DF331" s="585"/>
      <c r="DG331" s="585"/>
      <c r="DH331" s="585"/>
      <c r="DI331" s="88"/>
    </row>
    <row r="332" spans="63:113" ht="20.25" customHeight="1" x14ac:dyDescent="0.25">
      <c r="BQ332" s="85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9"/>
      <c r="CI332" s="89"/>
      <c r="CJ332" s="89"/>
      <c r="CK332" s="89"/>
      <c r="CL332" s="89"/>
      <c r="CM332" s="89"/>
      <c r="CN332" s="89"/>
      <c r="CO332" s="89"/>
      <c r="CP332" s="89"/>
      <c r="CQ332" s="89"/>
      <c r="CR332" s="89"/>
      <c r="CS332" s="89"/>
      <c r="CT332" s="89"/>
      <c r="CU332" s="89"/>
      <c r="CV332" s="89"/>
      <c r="CW332" s="89"/>
      <c r="CX332" s="89"/>
      <c r="CY332" s="89"/>
      <c r="CZ332" s="89"/>
      <c r="DA332" s="89"/>
      <c r="DB332" s="89"/>
      <c r="DC332" s="93"/>
      <c r="DD332" s="93"/>
      <c r="DE332" s="93"/>
      <c r="DF332" s="93"/>
      <c r="DG332" s="93"/>
      <c r="DH332" s="93"/>
      <c r="DI332" s="88"/>
    </row>
    <row r="333" spans="63:113" ht="20.25" customHeight="1" x14ac:dyDescent="0.25">
      <c r="BQ333" s="85"/>
      <c r="BR333" s="94" t="s">
        <v>21</v>
      </c>
      <c r="BS333" s="95"/>
      <c r="BT333" s="96" t="s">
        <v>10</v>
      </c>
      <c r="BU333" s="97">
        <v>1</v>
      </c>
      <c r="BV333" s="97">
        <v>2</v>
      </c>
      <c r="BW333" s="97">
        <v>3</v>
      </c>
      <c r="BX333" s="97">
        <v>4</v>
      </c>
      <c r="BY333" s="97">
        <v>5</v>
      </c>
      <c r="BZ333" s="97">
        <v>6</v>
      </c>
      <c r="CA333" s="97">
        <v>7</v>
      </c>
      <c r="CB333" s="97">
        <v>8</v>
      </c>
      <c r="CC333" s="97">
        <v>9</v>
      </c>
      <c r="CD333" s="97">
        <v>10</v>
      </c>
      <c r="CE333" s="97">
        <v>11</v>
      </c>
      <c r="CF333" s="97">
        <v>12</v>
      </c>
      <c r="CG333" s="97">
        <v>13</v>
      </c>
      <c r="CH333" s="97">
        <v>14</v>
      </c>
      <c r="CI333" s="97">
        <v>15</v>
      </c>
      <c r="CJ333" s="97">
        <v>16</v>
      </c>
      <c r="CK333" s="97">
        <v>17</v>
      </c>
      <c r="CL333" s="97">
        <v>18</v>
      </c>
      <c r="CM333" s="97">
        <v>19</v>
      </c>
      <c r="CN333" s="97">
        <v>20</v>
      </c>
      <c r="CO333" s="97">
        <v>21</v>
      </c>
      <c r="CP333" s="97">
        <v>22</v>
      </c>
      <c r="CQ333" s="97">
        <v>23</v>
      </c>
      <c r="CR333" s="97">
        <v>24</v>
      </c>
      <c r="CS333" s="97">
        <v>25</v>
      </c>
      <c r="CT333" s="97">
        <v>26</v>
      </c>
      <c r="CU333" s="97">
        <v>27</v>
      </c>
      <c r="CV333" s="97">
        <v>28</v>
      </c>
      <c r="CW333" s="97">
        <v>29</v>
      </c>
      <c r="CX333" s="97">
        <v>30</v>
      </c>
      <c r="CY333" s="97">
        <v>31</v>
      </c>
      <c r="CZ333" s="97">
        <v>32</v>
      </c>
      <c r="DA333" s="97">
        <v>33</v>
      </c>
      <c r="DB333" s="97">
        <v>34</v>
      </c>
      <c r="DC333" s="98">
        <v>35</v>
      </c>
      <c r="DD333" s="98">
        <v>36</v>
      </c>
      <c r="DE333" s="98">
        <v>37</v>
      </c>
      <c r="DF333" s="98">
        <v>38</v>
      </c>
      <c r="DG333" s="98">
        <v>39</v>
      </c>
      <c r="DH333" s="98">
        <v>40</v>
      </c>
      <c r="DI333" s="88"/>
    </row>
    <row r="334" spans="63:113" ht="20.25" customHeight="1" x14ac:dyDescent="0.25">
      <c r="BQ334" s="85"/>
      <c r="BR334" s="99"/>
      <c r="BS334" s="100"/>
      <c r="BT334" s="101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  <c r="DA334" s="102"/>
      <c r="DB334" s="102"/>
      <c r="DC334" s="103"/>
      <c r="DD334" s="103"/>
      <c r="DE334" s="103"/>
      <c r="DF334" s="103"/>
      <c r="DG334" s="103"/>
      <c r="DH334" s="103"/>
      <c r="DI334" s="88"/>
    </row>
    <row r="335" spans="63:113" ht="20.25" customHeight="1" x14ac:dyDescent="0.25">
      <c r="BQ335" s="85"/>
      <c r="BR335" s="104" t="s">
        <v>21</v>
      </c>
      <c r="BS335" s="105"/>
      <c r="BT335" s="106" t="s">
        <v>10</v>
      </c>
      <c r="BU335" s="97">
        <v>1</v>
      </c>
      <c r="BV335" s="97">
        <v>2</v>
      </c>
      <c r="BW335" s="97">
        <v>3</v>
      </c>
      <c r="BX335" s="97">
        <v>4</v>
      </c>
      <c r="BY335" s="97">
        <v>5</v>
      </c>
      <c r="BZ335" s="97">
        <v>6</v>
      </c>
      <c r="CA335" s="97">
        <v>7</v>
      </c>
      <c r="CB335" s="97">
        <v>8</v>
      </c>
      <c r="CC335" s="97">
        <v>9</v>
      </c>
      <c r="CD335" s="97">
        <v>10</v>
      </c>
      <c r="CE335" s="97">
        <v>11</v>
      </c>
      <c r="CF335" s="97">
        <v>12</v>
      </c>
      <c r="CG335" s="97">
        <v>13</v>
      </c>
      <c r="CH335" s="97">
        <v>14</v>
      </c>
      <c r="CI335" s="97">
        <v>15</v>
      </c>
      <c r="CJ335" s="97">
        <v>16</v>
      </c>
      <c r="CK335" s="97">
        <v>17</v>
      </c>
      <c r="CL335" s="97">
        <v>18</v>
      </c>
      <c r="CM335" s="97">
        <v>19</v>
      </c>
      <c r="CN335" s="97">
        <v>20</v>
      </c>
      <c r="CO335" s="97">
        <v>21</v>
      </c>
      <c r="CP335" s="97">
        <v>22</v>
      </c>
      <c r="CQ335" s="97">
        <v>23</v>
      </c>
      <c r="CR335" s="97">
        <v>24</v>
      </c>
      <c r="CS335" s="97">
        <v>25</v>
      </c>
      <c r="CT335" s="97">
        <v>26</v>
      </c>
      <c r="CU335" s="97">
        <v>27</v>
      </c>
      <c r="CV335" s="97">
        <v>28</v>
      </c>
      <c r="CW335" s="97">
        <v>29</v>
      </c>
      <c r="CX335" s="97">
        <v>30</v>
      </c>
      <c r="CY335" s="97">
        <v>31</v>
      </c>
      <c r="CZ335" s="97">
        <v>32</v>
      </c>
      <c r="DA335" s="97">
        <v>33</v>
      </c>
      <c r="DB335" s="97">
        <v>34</v>
      </c>
      <c r="DC335" s="98">
        <v>35</v>
      </c>
      <c r="DD335" s="98">
        <v>36</v>
      </c>
      <c r="DE335" s="98">
        <v>37</v>
      </c>
      <c r="DF335" s="98">
        <v>38</v>
      </c>
      <c r="DG335" s="98">
        <v>39</v>
      </c>
      <c r="DH335" s="98">
        <v>40</v>
      </c>
      <c r="DI335" s="88"/>
    </row>
    <row r="336" spans="63:113" ht="20.25" customHeight="1" thickBot="1" x14ac:dyDescent="0.3">
      <c r="BQ336" s="107"/>
      <c r="BR336" s="108"/>
      <c r="BS336" s="108"/>
      <c r="BT336" s="108"/>
      <c r="BU336" s="108"/>
      <c r="BV336" s="108"/>
      <c r="BW336" s="108"/>
      <c r="BX336" s="108"/>
      <c r="BY336" s="108"/>
      <c r="BZ336" s="108"/>
      <c r="CA336" s="108"/>
      <c r="CB336" s="108"/>
      <c r="CC336" s="108"/>
      <c r="CD336" s="108"/>
      <c r="CE336" s="108"/>
      <c r="CF336" s="108"/>
      <c r="CG336" s="108"/>
      <c r="CH336" s="108"/>
      <c r="CI336" s="108"/>
      <c r="CJ336" s="108"/>
      <c r="CK336" s="108"/>
      <c r="CL336" s="108"/>
      <c r="CM336" s="108"/>
      <c r="CN336" s="108"/>
      <c r="CO336" s="108"/>
      <c r="CP336" s="108"/>
      <c r="CQ336" s="108"/>
      <c r="CR336" s="108"/>
      <c r="CS336" s="108"/>
      <c r="CT336" s="108"/>
      <c r="CU336" s="108"/>
      <c r="CV336" s="108"/>
      <c r="CW336" s="108"/>
      <c r="CX336" s="108"/>
      <c r="CY336" s="108"/>
      <c r="CZ336" s="108"/>
      <c r="DA336" s="108"/>
      <c r="DB336" s="108"/>
      <c r="DC336" s="108"/>
      <c r="DD336" s="108"/>
      <c r="DE336" s="108"/>
      <c r="DF336" s="108"/>
      <c r="DG336" s="108"/>
      <c r="DH336" s="108"/>
      <c r="DI336" s="109"/>
    </row>
    <row r="337" spans="69:113" ht="20.25" customHeight="1" thickTop="1" x14ac:dyDescent="0.25">
      <c r="BQ337" s="82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3"/>
      <c r="CF337" s="83"/>
      <c r="CG337" s="83"/>
      <c r="CH337" s="83"/>
      <c r="CI337" s="83"/>
      <c r="CJ337" s="83"/>
      <c r="CK337" s="83"/>
      <c r="CL337" s="83"/>
      <c r="CM337" s="83"/>
      <c r="CN337" s="83"/>
      <c r="CO337" s="83"/>
      <c r="CP337" s="83"/>
      <c r="CQ337" s="83"/>
      <c r="CR337" s="83"/>
      <c r="CS337" s="83"/>
      <c r="CT337" s="83"/>
      <c r="CU337" s="83"/>
      <c r="CV337" s="83"/>
      <c r="CW337" s="83"/>
      <c r="CX337" s="83"/>
      <c r="CY337" s="83"/>
      <c r="CZ337" s="83"/>
      <c r="DA337" s="83"/>
      <c r="DB337" s="83"/>
      <c r="DC337" s="83"/>
      <c r="DD337" s="83"/>
      <c r="DE337" s="83"/>
      <c r="DF337" s="83"/>
      <c r="DG337" s="83"/>
      <c r="DH337" s="83"/>
      <c r="DI337" s="84"/>
    </row>
    <row r="338" spans="69:113" ht="20.25" customHeight="1" x14ac:dyDescent="0.25">
      <c r="BQ338" s="85"/>
      <c r="BR338" s="548"/>
      <c r="BS338" s="548"/>
      <c r="BT338" s="548"/>
      <c r="BU338" s="548"/>
      <c r="BV338" s="86"/>
      <c r="BW338" s="86"/>
      <c r="BX338" s="86"/>
      <c r="BY338" s="86"/>
      <c r="BZ338" s="86"/>
      <c r="CA338" s="86"/>
      <c r="CB338" s="86"/>
      <c r="CC338" s="86"/>
      <c r="CD338" s="86"/>
      <c r="CE338" s="86"/>
      <c r="CF338" s="549"/>
      <c r="CG338" s="549"/>
      <c r="CH338" s="550" t="s">
        <v>11</v>
      </c>
      <c r="CI338" s="550"/>
      <c r="CJ338" s="550"/>
      <c r="CK338" s="550"/>
      <c r="CL338" s="551" t="s">
        <v>12</v>
      </c>
      <c r="CM338" s="552"/>
      <c r="CN338" s="552"/>
      <c r="CO338" s="553" t="s">
        <v>9</v>
      </c>
      <c r="CP338" s="553"/>
      <c r="CQ338" s="541"/>
      <c r="CR338" s="86"/>
      <c r="CS338" s="86"/>
      <c r="CT338" s="86"/>
      <c r="CU338" s="86"/>
      <c r="CV338" s="86"/>
      <c r="CW338" s="86"/>
      <c r="CX338" s="86"/>
      <c r="CY338" s="86"/>
      <c r="CZ338" s="86"/>
      <c r="DA338" s="86"/>
      <c r="DB338" s="86"/>
      <c r="DC338" s="87"/>
      <c r="DD338" s="542" t="s">
        <v>13</v>
      </c>
      <c r="DE338" s="542"/>
      <c r="DF338" s="542"/>
      <c r="DG338" s="543"/>
      <c r="DH338" s="543"/>
      <c r="DI338" s="88"/>
    </row>
    <row r="339" spans="69:113" ht="20.25" customHeight="1" x14ac:dyDescent="0.25">
      <c r="BQ339" s="85"/>
      <c r="BR339" s="548"/>
      <c r="BS339" s="548"/>
      <c r="BT339" s="548"/>
      <c r="BU339" s="548"/>
      <c r="BV339" s="86"/>
      <c r="BW339" s="86"/>
      <c r="BX339" s="86"/>
      <c r="BY339" s="86"/>
      <c r="BZ339" s="86"/>
      <c r="CA339" s="86"/>
      <c r="CB339" s="86"/>
      <c r="CC339" s="86"/>
      <c r="CD339" s="86"/>
      <c r="CE339" s="86"/>
      <c r="CF339" s="549"/>
      <c r="CG339" s="549"/>
      <c r="CH339" s="550"/>
      <c r="CI339" s="550"/>
      <c r="CJ339" s="550"/>
      <c r="CK339" s="550"/>
      <c r="CL339" s="551"/>
      <c r="CM339" s="552"/>
      <c r="CN339" s="552"/>
      <c r="CO339" s="553"/>
      <c r="CP339" s="553"/>
      <c r="CQ339" s="541"/>
      <c r="CR339" s="86"/>
      <c r="CS339" s="86"/>
      <c r="CT339" s="86"/>
      <c r="CU339" s="86"/>
      <c r="CV339" s="86"/>
      <c r="CW339" s="86"/>
      <c r="CX339" s="86"/>
      <c r="CY339" s="86"/>
      <c r="CZ339" s="86"/>
      <c r="DA339" s="86"/>
      <c r="DB339" s="86"/>
      <c r="DC339" s="87"/>
      <c r="DD339" s="542"/>
      <c r="DE339" s="542"/>
      <c r="DF339" s="542"/>
      <c r="DG339" s="543"/>
      <c r="DH339" s="543"/>
      <c r="DI339" s="88"/>
    </row>
    <row r="340" spans="69:113" ht="20.25" customHeight="1" x14ac:dyDescent="0.25">
      <c r="BQ340" s="85"/>
      <c r="BR340" s="89"/>
      <c r="BS340" s="89"/>
      <c r="BT340" s="89"/>
      <c r="BU340" s="89"/>
      <c r="BV340" s="587" t="s">
        <v>16</v>
      </c>
      <c r="BW340" s="587"/>
      <c r="BX340" s="90"/>
      <c r="BY340" s="91" t="s">
        <v>17</v>
      </c>
      <c r="BZ340" s="585"/>
      <c r="CA340" s="585"/>
      <c r="CB340" s="585"/>
      <c r="CC340" s="585"/>
      <c r="CD340" s="585"/>
      <c r="CE340" s="585"/>
      <c r="CF340" s="585"/>
      <c r="CG340" s="585"/>
      <c r="CH340" s="585"/>
      <c r="CI340" s="585"/>
      <c r="CJ340" s="586"/>
      <c r="CK340" s="586"/>
      <c r="CL340" s="92"/>
      <c r="CM340" s="92"/>
      <c r="CN340" s="92"/>
      <c r="CO340" s="92"/>
      <c r="CP340" s="92"/>
      <c r="CQ340" s="89"/>
      <c r="CR340" s="587" t="s">
        <v>16</v>
      </c>
      <c r="CS340" s="587"/>
      <c r="CT340" s="90"/>
      <c r="CU340" s="91" t="s">
        <v>17</v>
      </c>
      <c r="CV340" s="585"/>
      <c r="CW340" s="585"/>
      <c r="CX340" s="585"/>
      <c r="CY340" s="585"/>
      <c r="CZ340" s="585"/>
      <c r="DA340" s="585"/>
      <c r="DB340" s="585"/>
      <c r="DC340" s="585"/>
      <c r="DD340" s="585"/>
      <c r="DE340" s="585"/>
      <c r="DF340" s="585"/>
      <c r="DG340" s="585"/>
      <c r="DH340" s="585"/>
      <c r="DI340" s="88"/>
    </row>
    <row r="341" spans="69:113" ht="20.25" customHeight="1" x14ac:dyDescent="0.25">
      <c r="BQ341" s="85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89"/>
      <c r="CH341" s="89"/>
      <c r="CI341" s="89"/>
      <c r="CJ341" s="89"/>
      <c r="CK341" s="89"/>
      <c r="CL341" s="89"/>
      <c r="CM341" s="89"/>
      <c r="CN341" s="89"/>
      <c r="CO341" s="89"/>
      <c r="CP341" s="89"/>
      <c r="CQ341" s="89"/>
      <c r="CR341" s="89"/>
      <c r="CS341" s="89"/>
      <c r="CT341" s="89"/>
      <c r="CU341" s="89"/>
      <c r="CV341" s="89"/>
      <c r="CW341" s="89"/>
      <c r="CX341" s="89"/>
      <c r="CY341" s="89"/>
      <c r="CZ341" s="89"/>
      <c r="DA341" s="89"/>
      <c r="DB341" s="89"/>
      <c r="DC341" s="93"/>
      <c r="DD341" s="93"/>
      <c r="DE341" s="93"/>
      <c r="DF341" s="93"/>
      <c r="DG341" s="93"/>
      <c r="DH341" s="93"/>
      <c r="DI341" s="88"/>
    </row>
    <row r="342" spans="69:113" ht="20.25" customHeight="1" x14ac:dyDescent="0.25">
      <c r="BQ342" s="85"/>
      <c r="BR342" s="94" t="s">
        <v>21</v>
      </c>
      <c r="BS342" s="95"/>
      <c r="BT342" s="96" t="s">
        <v>10</v>
      </c>
      <c r="BU342" s="97">
        <v>1</v>
      </c>
      <c r="BV342" s="97">
        <v>2</v>
      </c>
      <c r="BW342" s="97">
        <v>3</v>
      </c>
      <c r="BX342" s="97">
        <v>4</v>
      </c>
      <c r="BY342" s="97">
        <v>5</v>
      </c>
      <c r="BZ342" s="97">
        <v>6</v>
      </c>
      <c r="CA342" s="97">
        <v>7</v>
      </c>
      <c r="CB342" s="97">
        <v>8</v>
      </c>
      <c r="CC342" s="97">
        <v>9</v>
      </c>
      <c r="CD342" s="97">
        <v>10</v>
      </c>
      <c r="CE342" s="97">
        <v>11</v>
      </c>
      <c r="CF342" s="97">
        <v>12</v>
      </c>
      <c r="CG342" s="97">
        <v>13</v>
      </c>
      <c r="CH342" s="97">
        <v>14</v>
      </c>
      <c r="CI342" s="97">
        <v>15</v>
      </c>
      <c r="CJ342" s="97">
        <v>16</v>
      </c>
      <c r="CK342" s="97">
        <v>17</v>
      </c>
      <c r="CL342" s="97">
        <v>18</v>
      </c>
      <c r="CM342" s="97">
        <v>19</v>
      </c>
      <c r="CN342" s="97">
        <v>20</v>
      </c>
      <c r="CO342" s="97">
        <v>21</v>
      </c>
      <c r="CP342" s="97">
        <v>22</v>
      </c>
      <c r="CQ342" s="97">
        <v>23</v>
      </c>
      <c r="CR342" s="97">
        <v>24</v>
      </c>
      <c r="CS342" s="97">
        <v>25</v>
      </c>
      <c r="CT342" s="97">
        <v>26</v>
      </c>
      <c r="CU342" s="97">
        <v>27</v>
      </c>
      <c r="CV342" s="97">
        <v>28</v>
      </c>
      <c r="CW342" s="97">
        <v>29</v>
      </c>
      <c r="CX342" s="97">
        <v>30</v>
      </c>
      <c r="CY342" s="97">
        <v>31</v>
      </c>
      <c r="CZ342" s="97">
        <v>32</v>
      </c>
      <c r="DA342" s="97">
        <v>33</v>
      </c>
      <c r="DB342" s="97">
        <v>34</v>
      </c>
      <c r="DC342" s="98">
        <v>35</v>
      </c>
      <c r="DD342" s="98">
        <v>36</v>
      </c>
      <c r="DE342" s="98">
        <v>37</v>
      </c>
      <c r="DF342" s="98">
        <v>38</v>
      </c>
      <c r="DG342" s="98">
        <v>39</v>
      </c>
      <c r="DH342" s="98">
        <v>40</v>
      </c>
      <c r="DI342" s="88"/>
    </row>
    <row r="343" spans="69:113" ht="20.25" customHeight="1" x14ac:dyDescent="0.25">
      <c r="BQ343" s="85"/>
      <c r="BR343" s="99"/>
      <c r="BS343" s="100"/>
      <c r="BT343" s="101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  <c r="CW343" s="102"/>
      <c r="CX343" s="102"/>
      <c r="CY343" s="102"/>
      <c r="CZ343" s="102"/>
      <c r="DA343" s="102"/>
      <c r="DB343" s="102"/>
      <c r="DC343" s="103"/>
      <c r="DD343" s="103"/>
      <c r="DE343" s="103"/>
      <c r="DF343" s="103"/>
      <c r="DG343" s="103"/>
      <c r="DH343" s="103"/>
      <c r="DI343" s="88"/>
    </row>
    <row r="344" spans="69:113" ht="20.25" customHeight="1" x14ac:dyDescent="0.25">
      <c r="BQ344" s="85"/>
      <c r="BR344" s="104" t="s">
        <v>21</v>
      </c>
      <c r="BS344" s="105"/>
      <c r="BT344" s="106" t="s">
        <v>10</v>
      </c>
      <c r="BU344" s="97">
        <v>1</v>
      </c>
      <c r="BV344" s="97">
        <v>2</v>
      </c>
      <c r="BW344" s="97">
        <v>3</v>
      </c>
      <c r="BX344" s="97">
        <v>4</v>
      </c>
      <c r="BY344" s="97">
        <v>5</v>
      </c>
      <c r="BZ344" s="97">
        <v>6</v>
      </c>
      <c r="CA344" s="97">
        <v>7</v>
      </c>
      <c r="CB344" s="97">
        <v>8</v>
      </c>
      <c r="CC344" s="97">
        <v>9</v>
      </c>
      <c r="CD344" s="97">
        <v>10</v>
      </c>
      <c r="CE344" s="97">
        <v>11</v>
      </c>
      <c r="CF344" s="97">
        <v>12</v>
      </c>
      <c r="CG344" s="97">
        <v>13</v>
      </c>
      <c r="CH344" s="97">
        <v>14</v>
      </c>
      <c r="CI344" s="97">
        <v>15</v>
      </c>
      <c r="CJ344" s="97">
        <v>16</v>
      </c>
      <c r="CK344" s="97">
        <v>17</v>
      </c>
      <c r="CL344" s="97">
        <v>18</v>
      </c>
      <c r="CM344" s="97">
        <v>19</v>
      </c>
      <c r="CN344" s="97">
        <v>20</v>
      </c>
      <c r="CO344" s="97">
        <v>21</v>
      </c>
      <c r="CP344" s="97">
        <v>22</v>
      </c>
      <c r="CQ344" s="97">
        <v>23</v>
      </c>
      <c r="CR344" s="97">
        <v>24</v>
      </c>
      <c r="CS344" s="97">
        <v>25</v>
      </c>
      <c r="CT344" s="97">
        <v>26</v>
      </c>
      <c r="CU344" s="97">
        <v>27</v>
      </c>
      <c r="CV344" s="97">
        <v>28</v>
      </c>
      <c r="CW344" s="97">
        <v>29</v>
      </c>
      <c r="CX344" s="97">
        <v>30</v>
      </c>
      <c r="CY344" s="97">
        <v>31</v>
      </c>
      <c r="CZ344" s="97">
        <v>32</v>
      </c>
      <c r="DA344" s="97">
        <v>33</v>
      </c>
      <c r="DB344" s="97">
        <v>34</v>
      </c>
      <c r="DC344" s="98">
        <v>35</v>
      </c>
      <c r="DD344" s="98">
        <v>36</v>
      </c>
      <c r="DE344" s="98">
        <v>37</v>
      </c>
      <c r="DF344" s="98">
        <v>38</v>
      </c>
      <c r="DG344" s="98">
        <v>39</v>
      </c>
      <c r="DH344" s="98">
        <v>40</v>
      </c>
      <c r="DI344" s="88"/>
    </row>
    <row r="345" spans="69:113" ht="20.25" customHeight="1" thickBot="1" x14ac:dyDescent="0.3">
      <c r="BQ345" s="107"/>
      <c r="BR345" s="108"/>
      <c r="BS345" s="108"/>
      <c r="BT345" s="108"/>
      <c r="BU345" s="108"/>
      <c r="BV345" s="108"/>
      <c r="BW345" s="108"/>
      <c r="BX345" s="108"/>
      <c r="BY345" s="108"/>
      <c r="BZ345" s="108"/>
      <c r="CA345" s="108"/>
      <c r="CB345" s="108"/>
      <c r="CC345" s="108"/>
      <c r="CD345" s="108"/>
      <c r="CE345" s="108"/>
      <c r="CF345" s="108"/>
      <c r="CG345" s="108"/>
      <c r="CH345" s="108"/>
      <c r="CI345" s="108"/>
      <c r="CJ345" s="108"/>
      <c r="CK345" s="108"/>
      <c r="CL345" s="108"/>
      <c r="CM345" s="108"/>
      <c r="CN345" s="108"/>
      <c r="CO345" s="108"/>
      <c r="CP345" s="108"/>
      <c r="CQ345" s="108"/>
      <c r="CR345" s="108"/>
      <c r="CS345" s="108"/>
      <c r="CT345" s="108"/>
      <c r="CU345" s="108"/>
      <c r="CV345" s="108"/>
      <c r="CW345" s="108"/>
      <c r="CX345" s="108"/>
      <c r="CY345" s="108"/>
      <c r="CZ345" s="108"/>
      <c r="DA345" s="108"/>
      <c r="DB345" s="108"/>
      <c r="DC345" s="108"/>
      <c r="DD345" s="108"/>
      <c r="DE345" s="108"/>
      <c r="DF345" s="108"/>
      <c r="DG345" s="108"/>
      <c r="DH345" s="108"/>
      <c r="DI345" s="109"/>
    </row>
    <row r="346" spans="69:113" ht="20.25" customHeight="1" thickTop="1" x14ac:dyDescent="0.25">
      <c r="BQ346" s="82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  <c r="CF346" s="83"/>
      <c r="CG346" s="83"/>
      <c r="CH346" s="83"/>
      <c r="CI346" s="83"/>
      <c r="CJ346" s="83"/>
      <c r="CK346" s="83"/>
      <c r="CL346" s="83"/>
      <c r="CM346" s="83"/>
      <c r="CN346" s="83"/>
      <c r="CO346" s="83"/>
      <c r="CP346" s="83"/>
      <c r="CQ346" s="83"/>
      <c r="CR346" s="83"/>
      <c r="CS346" s="83"/>
      <c r="CT346" s="83"/>
      <c r="CU346" s="83"/>
      <c r="CV346" s="83"/>
      <c r="CW346" s="83"/>
      <c r="CX346" s="83"/>
      <c r="CY346" s="83"/>
      <c r="CZ346" s="83"/>
      <c r="DA346" s="83"/>
      <c r="DB346" s="83"/>
      <c r="DC346" s="83"/>
      <c r="DD346" s="83"/>
      <c r="DE346" s="83"/>
      <c r="DF346" s="83"/>
      <c r="DG346" s="83"/>
      <c r="DH346" s="83"/>
      <c r="DI346" s="84"/>
    </row>
    <row r="347" spans="69:113" ht="20.25" customHeight="1" x14ac:dyDescent="0.25">
      <c r="BQ347" s="85"/>
      <c r="BR347" s="548"/>
      <c r="BS347" s="548"/>
      <c r="BT347" s="548"/>
      <c r="BU347" s="548"/>
      <c r="BV347" s="86"/>
      <c r="BW347" s="86"/>
      <c r="BX347" s="86"/>
      <c r="BY347" s="86"/>
      <c r="BZ347" s="86"/>
      <c r="CA347" s="86"/>
      <c r="CB347" s="86"/>
      <c r="CC347" s="86"/>
      <c r="CD347" s="86"/>
      <c r="CE347" s="86"/>
      <c r="CF347" s="549"/>
      <c r="CG347" s="549"/>
      <c r="CH347" s="550" t="s">
        <v>11</v>
      </c>
      <c r="CI347" s="550"/>
      <c r="CJ347" s="550"/>
      <c r="CK347" s="550"/>
      <c r="CL347" s="551" t="s">
        <v>12</v>
      </c>
      <c r="CM347" s="552"/>
      <c r="CN347" s="552"/>
      <c r="CO347" s="553" t="s">
        <v>9</v>
      </c>
      <c r="CP347" s="553"/>
      <c r="CQ347" s="541"/>
      <c r="CR347" s="86"/>
      <c r="CS347" s="86"/>
      <c r="CT347" s="86"/>
      <c r="CU347" s="86"/>
      <c r="CV347" s="86"/>
      <c r="CW347" s="86"/>
      <c r="CX347" s="86"/>
      <c r="CY347" s="86"/>
      <c r="CZ347" s="86"/>
      <c r="DA347" s="86"/>
      <c r="DB347" s="86"/>
      <c r="DC347" s="87"/>
      <c r="DD347" s="542" t="s">
        <v>13</v>
      </c>
      <c r="DE347" s="542"/>
      <c r="DF347" s="542"/>
      <c r="DG347" s="543"/>
      <c r="DH347" s="543"/>
      <c r="DI347" s="88"/>
    </row>
    <row r="348" spans="69:113" ht="20.25" customHeight="1" x14ac:dyDescent="0.25">
      <c r="BQ348" s="85"/>
      <c r="BR348" s="548"/>
      <c r="BS348" s="548"/>
      <c r="BT348" s="548"/>
      <c r="BU348" s="548"/>
      <c r="BV348" s="86"/>
      <c r="BW348" s="86"/>
      <c r="BX348" s="86"/>
      <c r="BY348" s="86"/>
      <c r="BZ348" s="86"/>
      <c r="CA348" s="86"/>
      <c r="CB348" s="86"/>
      <c r="CC348" s="86"/>
      <c r="CD348" s="86"/>
      <c r="CE348" s="86"/>
      <c r="CF348" s="549"/>
      <c r="CG348" s="549"/>
      <c r="CH348" s="550"/>
      <c r="CI348" s="550"/>
      <c r="CJ348" s="550"/>
      <c r="CK348" s="550"/>
      <c r="CL348" s="551"/>
      <c r="CM348" s="552"/>
      <c r="CN348" s="552"/>
      <c r="CO348" s="553"/>
      <c r="CP348" s="553"/>
      <c r="CQ348" s="541"/>
      <c r="CR348" s="86"/>
      <c r="CS348" s="86"/>
      <c r="CT348" s="86"/>
      <c r="CU348" s="86"/>
      <c r="CV348" s="86"/>
      <c r="CW348" s="86"/>
      <c r="CX348" s="86"/>
      <c r="CY348" s="86"/>
      <c r="CZ348" s="86"/>
      <c r="DA348" s="86"/>
      <c r="DB348" s="86"/>
      <c r="DC348" s="87"/>
      <c r="DD348" s="542"/>
      <c r="DE348" s="542"/>
      <c r="DF348" s="542"/>
      <c r="DG348" s="543"/>
      <c r="DH348" s="543"/>
      <c r="DI348" s="88"/>
    </row>
    <row r="349" spans="69:113" ht="20.25" customHeight="1" x14ac:dyDescent="0.25">
      <c r="BQ349" s="85"/>
      <c r="BR349" s="89"/>
      <c r="BS349" s="89"/>
      <c r="BT349" s="89"/>
      <c r="BU349" s="89"/>
      <c r="BV349" s="587" t="s">
        <v>16</v>
      </c>
      <c r="BW349" s="587"/>
      <c r="BX349" s="90"/>
      <c r="BY349" s="91" t="s">
        <v>17</v>
      </c>
      <c r="BZ349" s="585"/>
      <c r="CA349" s="585"/>
      <c r="CB349" s="585"/>
      <c r="CC349" s="585"/>
      <c r="CD349" s="585"/>
      <c r="CE349" s="585"/>
      <c r="CF349" s="585"/>
      <c r="CG349" s="585"/>
      <c r="CH349" s="585"/>
      <c r="CI349" s="585"/>
      <c r="CJ349" s="586"/>
      <c r="CK349" s="586"/>
      <c r="CL349" s="92"/>
      <c r="CM349" s="92"/>
      <c r="CN349" s="92"/>
      <c r="CO349" s="92"/>
      <c r="CP349" s="92"/>
      <c r="CQ349" s="89"/>
      <c r="CR349" s="587" t="s">
        <v>16</v>
      </c>
      <c r="CS349" s="587"/>
      <c r="CT349" s="90"/>
      <c r="CU349" s="91" t="s">
        <v>17</v>
      </c>
      <c r="CV349" s="585"/>
      <c r="CW349" s="585"/>
      <c r="CX349" s="585"/>
      <c r="CY349" s="585"/>
      <c r="CZ349" s="585"/>
      <c r="DA349" s="585"/>
      <c r="DB349" s="585"/>
      <c r="DC349" s="585"/>
      <c r="DD349" s="585"/>
      <c r="DE349" s="585"/>
      <c r="DF349" s="585"/>
      <c r="DG349" s="585"/>
      <c r="DH349" s="585"/>
      <c r="DI349" s="88"/>
    </row>
    <row r="350" spans="69:113" ht="20.25" customHeight="1" x14ac:dyDescent="0.25">
      <c r="BQ350" s="85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89"/>
      <c r="CH350" s="89"/>
      <c r="CI350" s="89"/>
      <c r="CJ350" s="89"/>
      <c r="CK350" s="89"/>
      <c r="CL350" s="89"/>
      <c r="CM350" s="89"/>
      <c r="CN350" s="89"/>
      <c r="CO350" s="89"/>
      <c r="CP350" s="89"/>
      <c r="CQ350" s="89"/>
      <c r="CR350" s="89"/>
      <c r="CS350" s="89"/>
      <c r="CT350" s="89"/>
      <c r="CU350" s="89"/>
      <c r="CV350" s="89"/>
      <c r="CW350" s="89"/>
      <c r="CX350" s="89"/>
      <c r="CY350" s="89"/>
      <c r="CZ350" s="89"/>
      <c r="DA350" s="89"/>
      <c r="DB350" s="89"/>
      <c r="DC350" s="93"/>
      <c r="DD350" s="93"/>
      <c r="DE350" s="93"/>
      <c r="DF350" s="93"/>
      <c r="DG350" s="93"/>
      <c r="DH350" s="93"/>
      <c r="DI350" s="88"/>
    </row>
    <row r="351" spans="69:113" ht="20.25" customHeight="1" x14ac:dyDescent="0.25">
      <c r="BQ351" s="85"/>
      <c r="BR351" s="94" t="s">
        <v>21</v>
      </c>
      <c r="BS351" s="95"/>
      <c r="BT351" s="96" t="s">
        <v>10</v>
      </c>
      <c r="BU351" s="97">
        <v>1</v>
      </c>
      <c r="BV351" s="97">
        <v>2</v>
      </c>
      <c r="BW351" s="97">
        <v>3</v>
      </c>
      <c r="BX351" s="97">
        <v>4</v>
      </c>
      <c r="BY351" s="97">
        <v>5</v>
      </c>
      <c r="BZ351" s="97">
        <v>6</v>
      </c>
      <c r="CA351" s="97">
        <v>7</v>
      </c>
      <c r="CB351" s="97">
        <v>8</v>
      </c>
      <c r="CC351" s="97">
        <v>9</v>
      </c>
      <c r="CD351" s="97">
        <v>10</v>
      </c>
      <c r="CE351" s="97">
        <v>11</v>
      </c>
      <c r="CF351" s="97">
        <v>12</v>
      </c>
      <c r="CG351" s="97">
        <v>13</v>
      </c>
      <c r="CH351" s="97">
        <v>14</v>
      </c>
      <c r="CI351" s="97">
        <v>15</v>
      </c>
      <c r="CJ351" s="97">
        <v>16</v>
      </c>
      <c r="CK351" s="97">
        <v>17</v>
      </c>
      <c r="CL351" s="97">
        <v>18</v>
      </c>
      <c r="CM351" s="97">
        <v>19</v>
      </c>
      <c r="CN351" s="97">
        <v>20</v>
      </c>
      <c r="CO351" s="97">
        <v>21</v>
      </c>
      <c r="CP351" s="97">
        <v>22</v>
      </c>
      <c r="CQ351" s="97">
        <v>23</v>
      </c>
      <c r="CR351" s="97">
        <v>24</v>
      </c>
      <c r="CS351" s="97">
        <v>25</v>
      </c>
      <c r="CT351" s="97">
        <v>26</v>
      </c>
      <c r="CU351" s="97">
        <v>27</v>
      </c>
      <c r="CV351" s="97">
        <v>28</v>
      </c>
      <c r="CW351" s="97">
        <v>29</v>
      </c>
      <c r="CX351" s="97">
        <v>30</v>
      </c>
      <c r="CY351" s="97">
        <v>31</v>
      </c>
      <c r="CZ351" s="97">
        <v>32</v>
      </c>
      <c r="DA351" s="97">
        <v>33</v>
      </c>
      <c r="DB351" s="97">
        <v>34</v>
      </c>
      <c r="DC351" s="98">
        <v>35</v>
      </c>
      <c r="DD351" s="98">
        <v>36</v>
      </c>
      <c r="DE351" s="98">
        <v>37</v>
      </c>
      <c r="DF351" s="98">
        <v>38</v>
      </c>
      <c r="DG351" s="98">
        <v>39</v>
      </c>
      <c r="DH351" s="98">
        <v>40</v>
      </c>
      <c r="DI351" s="88"/>
    </row>
    <row r="352" spans="69:113" ht="20.25" customHeight="1" x14ac:dyDescent="0.25">
      <c r="BQ352" s="85"/>
      <c r="BR352" s="99"/>
      <c r="BS352" s="100"/>
      <c r="BT352" s="101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  <c r="CW352" s="102"/>
      <c r="CX352" s="102"/>
      <c r="CY352" s="102"/>
      <c r="CZ352" s="102"/>
      <c r="DA352" s="102"/>
      <c r="DB352" s="102"/>
      <c r="DC352" s="103"/>
      <c r="DD352" s="103"/>
      <c r="DE352" s="103"/>
      <c r="DF352" s="103"/>
      <c r="DG352" s="103"/>
      <c r="DH352" s="103"/>
      <c r="DI352" s="88"/>
    </row>
    <row r="353" spans="69:113" ht="20.25" customHeight="1" x14ac:dyDescent="0.25">
      <c r="BQ353" s="85"/>
      <c r="BR353" s="104" t="s">
        <v>21</v>
      </c>
      <c r="BS353" s="105"/>
      <c r="BT353" s="106" t="s">
        <v>10</v>
      </c>
      <c r="BU353" s="97">
        <v>1</v>
      </c>
      <c r="BV353" s="97">
        <v>2</v>
      </c>
      <c r="BW353" s="97">
        <v>3</v>
      </c>
      <c r="BX353" s="97">
        <v>4</v>
      </c>
      <c r="BY353" s="97">
        <v>5</v>
      </c>
      <c r="BZ353" s="97">
        <v>6</v>
      </c>
      <c r="CA353" s="97">
        <v>7</v>
      </c>
      <c r="CB353" s="97">
        <v>8</v>
      </c>
      <c r="CC353" s="97">
        <v>9</v>
      </c>
      <c r="CD353" s="97">
        <v>10</v>
      </c>
      <c r="CE353" s="97">
        <v>11</v>
      </c>
      <c r="CF353" s="97">
        <v>12</v>
      </c>
      <c r="CG353" s="97">
        <v>13</v>
      </c>
      <c r="CH353" s="97">
        <v>14</v>
      </c>
      <c r="CI353" s="97">
        <v>15</v>
      </c>
      <c r="CJ353" s="97">
        <v>16</v>
      </c>
      <c r="CK353" s="97">
        <v>17</v>
      </c>
      <c r="CL353" s="97">
        <v>18</v>
      </c>
      <c r="CM353" s="97">
        <v>19</v>
      </c>
      <c r="CN353" s="97">
        <v>20</v>
      </c>
      <c r="CO353" s="97">
        <v>21</v>
      </c>
      <c r="CP353" s="97">
        <v>22</v>
      </c>
      <c r="CQ353" s="97">
        <v>23</v>
      </c>
      <c r="CR353" s="97">
        <v>24</v>
      </c>
      <c r="CS353" s="97">
        <v>25</v>
      </c>
      <c r="CT353" s="97">
        <v>26</v>
      </c>
      <c r="CU353" s="97">
        <v>27</v>
      </c>
      <c r="CV353" s="97">
        <v>28</v>
      </c>
      <c r="CW353" s="97">
        <v>29</v>
      </c>
      <c r="CX353" s="97">
        <v>30</v>
      </c>
      <c r="CY353" s="97">
        <v>31</v>
      </c>
      <c r="CZ353" s="97">
        <v>32</v>
      </c>
      <c r="DA353" s="97">
        <v>33</v>
      </c>
      <c r="DB353" s="97">
        <v>34</v>
      </c>
      <c r="DC353" s="98">
        <v>35</v>
      </c>
      <c r="DD353" s="98">
        <v>36</v>
      </c>
      <c r="DE353" s="98">
        <v>37</v>
      </c>
      <c r="DF353" s="98">
        <v>38</v>
      </c>
      <c r="DG353" s="98">
        <v>39</v>
      </c>
      <c r="DH353" s="98">
        <v>40</v>
      </c>
      <c r="DI353" s="88"/>
    </row>
    <row r="354" spans="69:113" ht="20.25" customHeight="1" thickBot="1" x14ac:dyDescent="0.3">
      <c r="BQ354" s="107"/>
      <c r="BR354" s="108"/>
      <c r="BS354" s="108"/>
      <c r="BT354" s="108"/>
      <c r="BU354" s="108"/>
      <c r="BV354" s="108"/>
      <c r="BW354" s="108"/>
      <c r="BX354" s="108"/>
      <c r="BY354" s="108"/>
      <c r="BZ354" s="108"/>
      <c r="CA354" s="108"/>
      <c r="CB354" s="108"/>
      <c r="CC354" s="108"/>
      <c r="CD354" s="108"/>
      <c r="CE354" s="108"/>
      <c r="CF354" s="108"/>
      <c r="CG354" s="108"/>
      <c r="CH354" s="108"/>
      <c r="CI354" s="108"/>
      <c r="CJ354" s="108"/>
      <c r="CK354" s="108"/>
      <c r="CL354" s="108"/>
      <c r="CM354" s="108"/>
      <c r="CN354" s="108"/>
      <c r="CO354" s="108"/>
      <c r="CP354" s="108"/>
      <c r="CQ354" s="108"/>
      <c r="CR354" s="108"/>
      <c r="CS354" s="108"/>
      <c r="CT354" s="108"/>
      <c r="CU354" s="108"/>
      <c r="CV354" s="108"/>
      <c r="CW354" s="108"/>
      <c r="CX354" s="108"/>
      <c r="CY354" s="108"/>
      <c r="CZ354" s="108"/>
      <c r="DA354" s="108"/>
      <c r="DB354" s="108"/>
      <c r="DC354" s="108"/>
      <c r="DD354" s="108"/>
      <c r="DE354" s="108"/>
      <c r="DF354" s="108"/>
      <c r="DG354" s="108"/>
      <c r="DH354" s="108"/>
      <c r="DI354" s="109"/>
    </row>
    <row r="355" spans="69:113" ht="20.25" customHeight="1" thickTop="1" x14ac:dyDescent="0.25">
      <c r="BQ355" s="82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3"/>
      <c r="CH355" s="83"/>
      <c r="CI355" s="83"/>
      <c r="CJ355" s="83"/>
      <c r="CK355" s="83"/>
      <c r="CL355" s="83"/>
      <c r="CM355" s="83"/>
      <c r="CN355" s="83"/>
      <c r="CO355" s="83"/>
      <c r="CP355" s="83"/>
      <c r="CQ355" s="83"/>
      <c r="CR355" s="83"/>
      <c r="CS355" s="83"/>
      <c r="CT355" s="83"/>
      <c r="CU355" s="83"/>
      <c r="CV355" s="83"/>
      <c r="CW355" s="83"/>
      <c r="CX355" s="83"/>
      <c r="CY355" s="83"/>
      <c r="CZ355" s="83"/>
      <c r="DA355" s="83"/>
      <c r="DB355" s="83"/>
      <c r="DC355" s="83"/>
      <c r="DD355" s="83"/>
      <c r="DE355" s="83"/>
      <c r="DF355" s="83"/>
      <c r="DG355" s="83"/>
      <c r="DH355" s="83"/>
      <c r="DI355" s="84"/>
    </row>
    <row r="356" spans="69:113" ht="20.25" customHeight="1" x14ac:dyDescent="0.25">
      <c r="BQ356" s="85"/>
      <c r="BR356" s="548"/>
      <c r="BS356" s="548"/>
      <c r="BT356" s="548"/>
      <c r="BU356" s="548"/>
      <c r="BV356" s="86"/>
      <c r="BW356" s="86"/>
      <c r="BX356" s="86"/>
      <c r="BY356" s="86"/>
      <c r="BZ356" s="86"/>
      <c r="CA356" s="86"/>
      <c r="CB356" s="86"/>
      <c r="CC356" s="86"/>
      <c r="CD356" s="86"/>
      <c r="CE356" s="86"/>
      <c r="CF356" s="549"/>
      <c r="CG356" s="549"/>
      <c r="CH356" s="550" t="s">
        <v>11</v>
      </c>
      <c r="CI356" s="550"/>
      <c r="CJ356" s="550"/>
      <c r="CK356" s="550"/>
      <c r="CL356" s="551" t="s">
        <v>12</v>
      </c>
      <c r="CM356" s="552"/>
      <c r="CN356" s="552"/>
      <c r="CO356" s="553" t="s">
        <v>9</v>
      </c>
      <c r="CP356" s="553"/>
      <c r="CQ356" s="541"/>
      <c r="CR356" s="86"/>
      <c r="CS356" s="86"/>
      <c r="CT356" s="86"/>
      <c r="CU356" s="86"/>
      <c r="CV356" s="86"/>
      <c r="CW356" s="86"/>
      <c r="CX356" s="86"/>
      <c r="CY356" s="86"/>
      <c r="CZ356" s="86"/>
      <c r="DA356" s="86"/>
      <c r="DB356" s="86"/>
      <c r="DC356" s="87"/>
      <c r="DD356" s="542" t="s">
        <v>13</v>
      </c>
      <c r="DE356" s="542"/>
      <c r="DF356" s="542"/>
      <c r="DG356" s="543"/>
      <c r="DH356" s="543"/>
      <c r="DI356" s="88"/>
    </row>
    <row r="357" spans="69:113" ht="20.25" customHeight="1" x14ac:dyDescent="0.25">
      <c r="BQ357" s="85"/>
      <c r="BR357" s="548"/>
      <c r="BS357" s="548"/>
      <c r="BT357" s="548"/>
      <c r="BU357" s="548"/>
      <c r="BV357" s="86"/>
      <c r="BW357" s="86"/>
      <c r="BX357" s="86"/>
      <c r="BY357" s="86"/>
      <c r="BZ357" s="86"/>
      <c r="CA357" s="86"/>
      <c r="CB357" s="86"/>
      <c r="CC357" s="86"/>
      <c r="CD357" s="86"/>
      <c r="CE357" s="86"/>
      <c r="CF357" s="549"/>
      <c r="CG357" s="549"/>
      <c r="CH357" s="550"/>
      <c r="CI357" s="550"/>
      <c r="CJ357" s="550"/>
      <c r="CK357" s="550"/>
      <c r="CL357" s="551"/>
      <c r="CM357" s="552"/>
      <c r="CN357" s="552"/>
      <c r="CO357" s="553"/>
      <c r="CP357" s="553"/>
      <c r="CQ357" s="541"/>
      <c r="CR357" s="86"/>
      <c r="CS357" s="86"/>
      <c r="CT357" s="86"/>
      <c r="CU357" s="86"/>
      <c r="CV357" s="86"/>
      <c r="CW357" s="86"/>
      <c r="CX357" s="86"/>
      <c r="CY357" s="86"/>
      <c r="CZ357" s="86"/>
      <c r="DA357" s="86"/>
      <c r="DB357" s="86"/>
      <c r="DC357" s="87"/>
      <c r="DD357" s="542"/>
      <c r="DE357" s="542"/>
      <c r="DF357" s="542"/>
      <c r="DG357" s="543"/>
      <c r="DH357" s="543"/>
      <c r="DI357" s="88"/>
    </row>
    <row r="358" spans="69:113" ht="20.25" customHeight="1" x14ac:dyDescent="0.25">
      <c r="BQ358" s="85"/>
      <c r="BR358" s="89"/>
      <c r="BS358" s="89"/>
      <c r="BT358" s="89"/>
      <c r="BU358" s="89"/>
      <c r="BV358" s="587" t="s">
        <v>16</v>
      </c>
      <c r="BW358" s="587"/>
      <c r="BX358" s="90"/>
      <c r="BY358" s="91" t="s">
        <v>17</v>
      </c>
      <c r="BZ358" s="585"/>
      <c r="CA358" s="585"/>
      <c r="CB358" s="585"/>
      <c r="CC358" s="585"/>
      <c r="CD358" s="585"/>
      <c r="CE358" s="585"/>
      <c r="CF358" s="585"/>
      <c r="CG358" s="585"/>
      <c r="CH358" s="585"/>
      <c r="CI358" s="585"/>
      <c r="CJ358" s="586"/>
      <c r="CK358" s="586"/>
      <c r="CL358" s="92"/>
      <c r="CM358" s="92"/>
      <c r="CN358" s="92"/>
      <c r="CO358" s="92"/>
      <c r="CP358" s="92"/>
      <c r="CQ358" s="89"/>
      <c r="CR358" s="587" t="s">
        <v>16</v>
      </c>
      <c r="CS358" s="587"/>
      <c r="CT358" s="90"/>
      <c r="CU358" s="91" t="s">
        <v>17</v>
      </c>
      <c r="CV358" s="585"/>
      <c r="CW358" s="585"/>
      <c r="CX358" s="585"/>
      <c r="CY358" s="585"/>
      <c r="CZ358" s="585"/>
      <c r="DA358" s="585"/>
      <c r="DB358" s="585"/>
      <c r="DC358" s="585"/>
      <c r="DD358" s="585"/>
      <c r="DE358" s="585"/>
      <c r="DF358" s="585"/>
      <c r="DG358" s="585"/>
      <c r="DH358" s="585"/>
      <c r="DI358" s="88"/>
    </row>
    <row r="359" spans="69:113" ht="20.25" customHeight="1" x14ac:dyDescent="0.25">
      <c r="BQ359" s="85"/>
      <c r="BR359" s="89"/>
      <c r="BS359" s="89"/>
      <c r="BT359" s="89"/>
      <c r="BU359" s="89"/>
      <c r="BV359" s="89"/>
      <c r="BW359" s="89"/>
      <c r="BX359" s="89"/>
      <c r="BY359" s="89"/>
      <c r="BZ359" s="89"/>
      <c r="CA359" s="89"/>
      <c r="CB359" s="89"/>
      <c r="CC359" s="89"/>
      <c r="CD359" s="89"/>
      <c r="CE359" s="89"/>
      <c r="CF359" s="89"/>
      <c r="CG359" s="89"/>
      <c r="CH359" s="89"/>
      <c r="CI359" s="89"/>
      <c r="CJ359" s="89"/>
      <c r="CK359" s="89"/>
      <c r="CL359" s="89"/>
      <c r="CM359" s="89"/>
      <c r="CN359" s="89"/>
      <c r="CO359" s="89"/>
      <c r="CP359" s="89"/>
      <c r="CQ359" s="89"/>
      <c r="CR359" s="89"/>
      <c r="CS359" s="89"/>
      <c r="CT359" s="89"/>
      <c r="CU359" s="89"/>
      <c r="CV359" s="89"/>
      <c r="CW359" s="89"/>
      <c r="CX359" s="89"/>
      <c r="CY359" s="89"/>
      <c r="CZ359" s="89"/>
      <c r="DA359" s="89"/>
      <c r="DB359" s="89"/>
      <c r="DC359" s="93"/>
      <c r="DD359" s="93"/>
      <c r="DE359" s="93"/>
      <c r="DF359" s="93"/>
      <c r="DG359" s="93"/>
      <c r="DH359" s="93"/>
      <c r="DI359" s="88"/>
    </row>
    <row r="360" spans="69:113" ht="20.25" customHeight="1" x14ac:dyDescent="0.25">
      <c r="BQ360" s="85"/>
      <c r="BR360" s="94" t="s">
        <v>21</v>
      </c>
      <c r="BS360" s="95"/>
      <c r="BT360" s="96" t="s">
        <v>10</v>
      </c>
      <c r="BU360" s="97">
        <v>1</v>
      </c>
      <c r="BV360" s="97">
        <v>2</v>
      </c>
      <c r="BW360" s="97">
        <v>3</v>
      </c>
      <c r="BX360" s="97">
        <v>4</v>
      </c>
      <c r="BY360" s="97">
        <v>5</v>
      </c>
      <c r="BZ360" s="97">
        <v>6</v>
      </c>
      <c r="CA360" s="97">
        <v>7</v>
      </c>
      <c r="CB360" s="97">
        <v>8</v>
      </c>
      <c r="CC360" s="97">
        <v>9</v>
      </c>
      <c r="CD360" s="97">
        <v>10</v>
      </c>
      <c r="CE360" s="97">
        <v>11</v>
      </c>
      <c r="CF360" s="97">
        <v>12</v>
      </c>
      <c r="CG360" s="97">
        <v>13</v>
      </c>
      <c r="CH360" s="97">
        <v>14</v>
      </c>
      <c r="CI360" s="97">
        <v>15</v>
      </c>
      <c r="CJ360" s="97">
        <v>16</v>
      </c>
      <c r="CK360" s="97">
        <v>17</v>
      </c>
      <c r="CL360" s="97">
        <v>18</v>
      </c>
      <c r="CM360" s="97">
        <v>19</v>
      </c>
      <c r="CN360" s="97">
        <v>20</v>
      </c>
      <c r="CO360" s="97">
        <v>21</v>
      </c>
      <c r="CP360" s="97">
        <v>22</v>
      </c>
      <c r="CQ360" s="97">
        <v>23</v>
      </c>
      <c r="CR360" s="97">
        <v>24</v>
      </c>
      <c r="CS360" s="97">
        <v>25</v>
      </c>
      <c r="CT360" s="97">
        <v>26</v>
      </c>
      <c r="CU360" s="97">
        <v>27</v>
      </c>
      <c r="CV360" s="97">
        <v>28</v>
      </c>
      <c r="CW360" s="97">
        <v>29</v>
      </c>
      <c r="CX360" s="97">
        <v>30</v>
      </c>
      <c r="CY360" s="97">
        <v>31</v>
      </c>
      <c r="CZ360" s="97">
        <v>32</v>
      </c>
      <c r="DA360" s="97">
        <v>33</v>
      </c>
      <c r="DB360" s="97">
        <v>34</v>
      </c>
      <c r="DC360" s="98">
        <v>35</v>
      </c>
      <c r="DD360" s="98">
        <v>36</v>
      </c>
      <c r="DE360" s="98">
        <v>37</v>
      </c>
      <c r="DF360" s="98">
        <v>38</v>
      </c>
      <c r="DG360" s="98">
        <v>39</v>
      </c>
      <c r="DH360" s="98">
        <v>40</v>
      </c>
      <c r="DI360" s="88"/>
    </row>
    <row r="361" spans="69:113" ht="20.25" customHeight="1" x14ac:dyDescent="0.25">
      <c r="BQ361" s="85"/>
      <c r="BR361" s="99"/>
      <c r="BS361" s="100"/>
      <c r="BT361" s="101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  <c r="CW361" s="102"/>
      <c r="CX361" s="102"/>
      <c r="CY361" s="102"/>
      <c r="CZ361" s="102"/>
      <c r="DA361" s="102"/>
      <c r="DB361" s="102"/>
      <c r="DC361" s="103"/>
      <c r="DD361" s="103"/>
      <c r="DE361" s="103"/>
      <c r="DF361" s="103"/>
      <c r="DG361" s="103"/>
      <c r="DH361" s="103"/>
      <c r="DI361" s="88"/>
    </row>
    <row r="362" spans="69:113" ht="20.25" customHeight="1" x14ac:dyDescent="0.25">
      <c r="BQ362" s="85"/>
      <c r="BR362" s="104" t="s">
        <v>21</v>
      </c>
      <c r="BS362" s="105"/>
      <c r="BT362" s="106" t="s">
        <v>10</v>
      </c>
      <c r="BU362" s="97">
        <v>1</v>
      </c>
      <c r="BV362" s="97">
        <v>2</v>
      </c>
      <c r="BW362" s="97">
        <v>3</v>
      </c>
      <c r="BX362" s="97">
        <v>4</v>
      </c>
      <c r="BY362" s="97">
        <v>5</v>
      </c>
      <c r="BZ362" s="97">
        <v>6</v>
      </c>
      <c r="CA362" s="97">
        <v>7</v>
      </c>
      <c r="CB362" s="97">
        <v>8</v>
      </c>
      <c r="CC362" s="97">
        <v>9</v>
      </c>
      <c r="CD362" s="97">
        <v>10</v>
      </c>
      <c r="CE362" s="97">
        <v>11</v>
      </c>
      <c r="CF362" s="97">
        <v>12</v>
      </c>
      <c r="CG362" s="97">
        <v>13</v>
      </c>
      <c r="CH362" s="97">
        <v>14</v>
      </c>
      <c r="CI362" s="97">
        <v>15</v>
      </c>
      <c r="CJ362" s="97">
        <v>16</v>
      </c>
      <c r="CK362" s="97">
        <v>17</v>
      </c>
      <c r="CL362" s="97">
        <v>18</v>
      </c>
      <c r="CM362" s="97">
        <v>19</v>
      </c>
      <c r="CN362" s="97">
        <v>20</v>
      </c>
      <c r="CO362" s="97">
        <v>21</v>
      </c>
      <c r="CP362" s="97">
        <v>22</v>
      </c>
      <c r="CQ362" s="97">
        <v>23</v>
      </c>
      <c r="CR362" s="97">
        <v>24</v>
      </c>
      <c r="CS362" s="97">
        <v>25</v>
      </c>
      <c r="CT362" s="97">
        <v>26</v>
      </c>
      <c r="CU362" s="97">
        <v>27</v>
      </c>
      <c r="CV362" s="97">
        <v>28</v>
      </c>
      <c r="CW362" s="97">
        <v>29</v>
      </c>
      <c r="CX362" s="97">
        <v>30</v>
      </c>
      <c r="CY362" s="97">
        <v>31</v>
      </c>
      <c r="CZ362" s="97">
        <v>32</v>
      </c>
      <c r="DA362" s="97">
        <v>33</v>
      </c>
      <c r="DB362" s="97">
        <v>34</v>
      </c>
      <c r="DC362" s="98">
        <v>35</v>
      </c>
      <c r="DD362" s="98">
        <v>36</v>
      </c>
      <c r="DE362" s="98">
        <v>37</v>
      </c>
      <c r="DF362" s="98">
        <v>38</v>
      </c>
      <c r="DG362" s="98">
        <v>39</v>
      </c>
      <c r="DH362" s="98">
        <v>40</v>
      </c>
      <c r="DI362" s="88"/>
    </row>
    <row r="363" spans="69:113" ht="20.25" customHeight="1" thickBot="1" x14ac:dyDescent="0.3">
      <c r="BQ363" s="107"/>
      <c r="BR363" s="108"/>
      <c r="BS363" s="108"/>
      <c r="BT363" s="108"/>
      <c r="BU363" s="108"/>
      <c r="BV363" s="108"/>
      <c r="BW363" s="108"/>
      <c r="BX363" s="108"/>
      <c r="BY363" s="108"/>
      <c r="BZ363" s="108"/>
      <c r="CA363" s="108"/>
      <c r="CB363" s="108"/>
      <c r="CC363" s="108"/>
      <c r="CD363" s="108"/>
      <c r="CE363" s="108"/>
      <c r="CF363" s="108"/>
      <c r="CG363" s="108"/>
      <c r="CH363" s="108"/>
      <c r="CI363" s="108"/>
      <c r="CJ363" s="108"/>
      <c r="CK363" s="108"/>
      <c r="CL363" s="108"/>
      <c r="CM363" s="108"/>
      <c r="CN363" s="108"/>
      <c r="CO363" s="108"/>
      <c r="CP363" s="108"/>
      <c r="CQ363" s="108"/>
      <c r="CR363" s="108"/>
      <c r="CS363" s="108"/>
      <c r="CT363" s="108"/>
      <c r="CU363" s="108"/>
      <c r="CV363" s="108"/>
      <c r="CW363" s="108"/>
      <c r="CX363" s="108"/>
      <c r="CY363" s="108"/>
      <c r="CZ363" s="108"/>
      <c r="DA363" s="108"/>
      <c r="DB363" s="108"/>
      <c r="DC363" s="108"/>
      <c r="DD363" s="108"/>
      <c r="DE363" s="108"/>
      <c r="DF363" s="108"/>
      <c r="DG363" s="108"/>
      <c r="DH363" s="108"/>
      <c r="DI363" s="109"/>
    </row>
    <row r="364" spans="69:113" ht="20.25" customHeight="1" thickTop="1" x14ac:dyDescent="0.25"/>
  </sheetData>
  <sortState xmlns:xlrd2="http://schemas.microsoft.com/office/spreadsheetml/2017/richdata2" ref="C22:C40">
    <sortCondition ref="C22"/>
  </sortState>
  <mergeCells count="1293">
    <mergeCell ref="AT44:AT45"/>
    <mergeCell ref="AJ30:AJ31"/>
    <mergeCell ref="AK30:AK31"/>
    <mergeCell ref="AR30:AR31"/>
    <mergeCell ref="AS30:AS31"/>
    <mergeCell ref="AT38:AT39"/>
    <mergeCell ref="AJ40:AJ41"/>
    <mergeCell ref="AK40:AK41"/>
    <mergeCell ref="AR40:AR41"/>
    <mergeCell ref="AS40:AS41"/>
    <mergeCell ref="AT40:AT41"/>
    <mergeCell ref="AJ33:AT33"/>
    <mergeCell ref="AJ34:AJ35"/>
    <mergeCell ref="AK34:AK35"/>
    <mergeCell ref="AJ36:AJ37"/>
    <mergeCell ref="AK36:AK37"/>
    <mergeCell ref="AR36:AR37"/>
    <mergeCell ref="AS36:AS37"/>
    <mergeCell ref="AT36:AT37"/>
    <mergeCell ref="AJ38:AJ39"/>
    <mergeCell ref="AK38:AK39"/>
    <mergeCell ref="AR38:AR39"/>
    <mergeCell ref="AS38:AS39"/>
    <mergeCell ref="AT30:AT31"/>
    <mergeCell ref="CQ356:CQ357"/>
    <mergeCell ref="DD356:DF357"/>
    <mergeCell ref="DG356:DH357"/>
    <mergeCell ref="BV358:BW358"/>
    <mergeCell ref="BZ358:CI358"/>
    <mergeCell ref="CJ358:CK358"/>
    <mergeCell ref="CR358:CS358"/>
    <mergeCell ref="CV358:DH358"/>
    <mergeCell ref="BR356:BU357"/>
    <mergeCell ref="CF356:CG357"/>
    <mergeCell ref="CH356:CK357"/>
    <mergeCell ref="CL356:CL357"/>
    <mergeCell ref="CM356:CN357"/>
    <mergeCell ref="CO356:CP357"/>
    <mergeCell ref="CQ347:CQ348"/>
    <mergeCell ref="DD347:DF348"/>
    <mergeCell ref="DG347:DH348"/>
    <mergeCell ref="BV349:BW349"/>
    <mergeCell ref="BZ349:CI349"/>
    <mergeCell ref="CJ349:CK349"/>
    <mergeCell ref="CR349:CS349"/>
    <mergeCell ref="CV349:DH349"/>
    <mergeCell ref="BR347:BU348"/>
    <mergeCell ref="CF347:CG348"/>
    <mergeCell ref="CH347:CK348"/>
    <mergeCell ref="CL347:CL348"/>
    <mergeCell ref="CM347:CN348"/>
    <mergeCell ref="CO347:CP348"/>
    <mergeCell ref="CQ338:CQ339"/>
    <mergeCell ref="DD338:DF339"/>
    <mergeCell ref="DG338:DH339"/>
    <mergeCell ref="BV340:BW340"/>
    <mergeCell ref="BZ340:CI340"/>
    <mergeCell ref="CJ340:CK340"/>
    <mergeCell ref="CR340:CS340"/>
    <mergeCell ref="CV340:DH340"/>
    <mergeCell ref="BR338:BU339"/>
    <mergeCell ref="CF338:CG339"/>
    <mergeCell ref="CH338:CK339"/>
    <mergeCell ref="CL338:CL339"/>
    <mergeCell ref="CM338:CN339"/>
    <mergeCell ref="CO338:CP339"/>
    <mergeCell ref="CQ329:CQ330"/>
    <mergeCell ref="DD329:DF330"/>
    <mergeCell ref="DG329:DH330"/>
    <mergeCell ref="BV331:BW331"/>
    <mergeCell ref="BZ331:CI331"/>
    <mergeCell ref="CJ331:CK331"/>
    <mergeCell ref="CR331:CS331"/>
    <mergeCell ref="CV331:DH331"/>
    <mergeCell ref="BR329:BU330"/>
    <mergeCell ref="CF329:CG330"/>
    <mergeCell ref="CH329:CK330"/>
    <mergeCell ref="CL329:CL330"/>
    <mergeCell ref="CM329:CN330"/>
    <mergeCell ref="CO329:CP330"/>
    <mergeCell ref="CQ320:CQ321"/>
    <mergeCell ref="DD320:DF321"/>
    <mergeCell ref="DG320:DH321"/>
    <mergeCell ref="BV322:BW322"/>
    <mergeCell ref="BZ322:CI322"/>
    <mergeCell ref="CJ322:CK322"/>
    <mergeCell ref="CR322:CS322"/>
    <mergeCell ref="CV322:DH322"/>
    <mergeCell ref="BR320:BU321"/>
    <mergeCell ref="CF320:CG321"/>
    <mergeCell ref="CH320:CK321"/>
    <mergeCell ref="CL320:CL321"/>
    <mergeCell ref="CM320:CN321"/>
    <mergeCell ref="CO320:CP321"/>
    <mergeCell ref="CQ311:CQ312"/>
    <mergeCell ref="DD311:DF312"/>
    <mergeCell ref="DG311:DH312"/>
    <mergeCell ref="BV313:BW313"/>
    <mergeCell ref="BZ313:CI313"/>
    <mergeCell ref="CJ313:CK313"/>
    <mergeCell ref="CR313:CS313"/>
    <mergeCell ref="CV313:DH313"/>
    <mergeCell ref="BR311:BU312"/>
    <mergeCell ref="CF311:CG312"/>
    <mergeCell ref="CH311:CK312"/>
    <mergeCell ref="CL311:CL312"/>
    <mergeCell ref="CM311:CN312"/>
    <mergeCell ref="CO311:CP312"/>
    <mergeCell ref="CQ302:CQ303"/>
    <mergeCell ref="DD302:DF303"/>
    <mergeCell ref="DG302:DH303"/>
    <mergeCell ref="BV304:BW304"/>
    <mergeCell ref="BZ304:CI304"/>
    <mergeCell ref="CJ304:CK304"/>
    <mergeCell ref="CR304:CS304"/>
    <mergeCell ref="CV304:DH304"/>
    <mergeCell ref="BR302:BU303"/>
    <mergeCell ref="CF302:CG303"/>
    <mergeCell ref="CH302:CK303"/>
    <mergeCell ref="CL302:CL303"/>
    <mergeCell ref="CM302:CN303"/>
    <mergeCell ref="CO302:CP303"/>
    <mergeCell ref="CQ293:CQ294"/>
    <mergeCell ref="DD293:DF294"/>
    <mergeCell ref="DG293:DH294"/>
    <mergeCell ref="BV295:BW295"/>
    <mergeCell ref="BZ295:CI295"/>
    <mergeCell ref="CJ295:CK295"/>
    <mergeCell ref="CR295:CS295"/>
    <mergeCell ref="CV295:DH295"/>
    <mergeCell ref="BR293:BU294"/>
    <mergeCell ref="CF293:CG294"/>
    <mergeCell ref="CH293:CK294"/>
    <mergeCell ref="CL293:CL294"/>
    <mergeCell ref="CM293:CN294"/>
    <mergeCell ref="CO293:CP294"/>
    <mergeCell ref="CQ284:CQ285"/>
    <mergeCell ref="DD284:DF285"/>
    <mergeCell ref="DG284:DH285"/>
    <mergeCell ref="BV286:BW286"/>
    <mergeCell ref="BZ286:CI286"/>
    <mergeCell ref="CJ286:CK286"/>
    <mergeCell ref="CR286:CS286"/>
    <mergeCell ref="CV286:DH286"/>
    <mergeCell ref="BR284:BU285"/>
    <mergeCell ref="CF284:CG285"/>
    <mergeCell ref="CH284:CK285"/>
    <mergeCell ref="CL284:CL285"/>
    <mergeCell ref="CM284:CN285"/>
    <mergeCell ref="CO284:CP285"/>
    <mergeCell ref="CQ275:CQ276"/>
    <mergeCell ref="DD275:DF276"/>
    <mergeCell ref="DG275:DH276"/>
    <mergeCell ref="BV277:BW277"/>
    <mergeCell ref="BZ277:CI277"/>
    <mergeCell ref="CJ277:CK277"/>
    <mergeCell ref="CR277:CS277"/>
    <mergeCell ref="CV277:DH277"/>
    <mergeCell ref="BR275:BU276"/>
    <mergeCell ref="CF275:CG276"/>
    <mergeCell ref="CH275:CK276"/>
    <mergeCell ref="CL275:CL276"/>
    <mergeCell ref="CM275:CN276"/>
    <mergeCell ref="CO275:CP276"/>
    <mergeCell ref="CQ265:CQ266"/>
    <mergeCell ref="DD265:DF266"/>
    <mergeCell ref="DG265:DH266"/>
    <mergeCell ref="BV267:BW267"/>
    <mergeCell ref="BZ267:CI267"/>
    <mergeCell ref="CJ267:CK267"/>
    <mergeCell ref="CR267:CS267"/>
    <mergeCell ref="CV267:DH267"/>
    <mergeCell ref="BR265:BU266"/>
    <mergeCell ref="CF265:CG266"/>
    <mergeCell ref="CH265:CK266"/>
    <mergeCell ref="CL265:CL266"/>
    <mergeCell ref="CM265:CN266"/>
    <mergeCell ref="CO265:CP266"/>
    <mergeCell ref="CQ256:CQ257"/>
    <mergeCell ref="DD256:DF257"/>
    <mergeCell ref="DG256:DH257"/>
    <mergeCell ref="BV258:BW258"/>
    <mergeCell ref="BZ258:CI258"/>
    <mergeCell ref="CJ258:CK258"/>
    <mergeCell ref="CR258:CS258"/>
    <mergeCell ref="CV258:DH258"/>
    <mergeCell ref="BR256:BU257"/>
    <mergeCell ref="CF256:CG257"/>
    <mergeCell ref="CH256:CK257"/>
    <mergeCell ref="CL256:CL257"/>
    <mergeCell ref="CM256:CN257"/>
    <mergeCell ref="CO256:CP257"/>
    <mergeCell ref="CQ247:CQ248"/>
    <mergeCell ref="DD247:DF248"/>
    <mergeCell ref="DG247:DH248"/>
    <mergeCell ref="BV249:BW249"/>
    <mergeCell ref="BZ249:CI249"/>
    <mergeCell ref="CJ249:CK249"/>
    <mergeCell ref="CR249:CS249"/>
    <mergeCell ref="CV249:DH249"/>
    <mergeCell ref="BR247:BU248"/>
    <mergeCell ref="CF247:CG248"/>
    <mergeCell ref="CH247:CK248"/>
    <mergeCell ref="CL247:CL248"/>
    <mergeCell ref="CM247:CN248"/>
    <mergeCell ref="CO247:CP248"/>
    <mergeCell ref="CQ238:CQ239"/>
    <mergeCell ref="DD238:DF239"/>
    <mergeCell ref="DG238:DH239"/>
    <mergeCell ref="BV240:BW240"/>
    <mergeCell ref="BZ240:CI240"/>
    <mergeCell ref="CJ240:CK240"/>
    <mergeCell ref="CR240:CS240"/>
    <mergeCell ref="CV240:DH240"/>
    <mergeCell ref="BR238:BU239"/>
    <mergeCell ref="CF238:CG239"/>
    <mergeCell ref="CH238:CK239"/>
    <mergeCell ref="CL238:CL239"/>
    <mergeCell ref="CM238:CN239"/>
    <mergeCell ref="CO238:CP239"/>
    <mergeCell ref="CQ229:CQ230"/>
    <mergeCell ref="DD229:DF230"/>
    <mergeCell ref="DG229:DH230"/>
    <mergeCell ref="BV231:BW231"/>
    <mergeCell ref="BZ231:CI231"/>
    <mergeCell ref="CJ231:CK231"/>
    <mergeCell ref="CR231:CS231"/>
    <mergeCell ref="CV231:DH231"/>
    <mergeCell ref="BR229:BU230"/>
    <mergeCell ref="CF229:CG230"/>
    <mergeCell ref="CH229:CK230"/>
    <mergeCell ref="CL229:CL230"/>
    <mergeCell ref="CM229:CN230"/>
    <mergeCell ref="CO229:CP230"/>
    <mergeCell ref="CQ220:CQ221"/>
    <mergeCell ref="DD220:DF221"/>
    <mergeCell ref="DG220:DH221"/>
    <mergeCell ref="BV222:BW222"/>
    <mergeCell ref="BZ222:CI222"/>
    <mergeCell ref="CJ222:CK222"/>
    <mergeCell ref="CR222:CS222"/>
    <mergeCell ref="CV222:DH222"/>
    <mergeCell ref="BR220:BU221"/>
    <mergeCell ref="CF220:CG221"/>
    <mergeCell ref="CH220:CK221"/>
    <mergeCell ref="CL220:CL221"/>
    <mergeCell ref="CM220:CN221"/>
    <mergeCell ref="CO220:CP221"/>
    <mergeCell ref="CQ211:CQ212"/>
    <mergeCell ref="DD211:DF212"/>
    <mergeCell ref="DG211:DH212"/>
    <mergeCell ref="BV213:BW213"/>
    <mergeCell ref="BZ213:CI213"/>
    <mergeCell ref="CJ213:CK213"/>
    <mergeCell ref="CR213:CS213"/>
    <mergeCell ref="CV213:DH213"/>
    <mergeCell ref="BR211:BU212"/>
    <mergeCell ref="CF211:CG212"/>
    <mergeCell ref="CH211:CK212"/>
    <mergeCell ref="CL211:CL212"/>
    <mergeCell ref="CM211:CN212"/>
    <mergeCell ref="CO211:CP212"/>
    <mergeCell ref="CQ202:CQ203"/>
    <mergeCell ref="DD202:DF203"/>
    <mergeCell ref="DG202:DH203"/>
    <mergeCell ref="BV204:BW204"/>
    <mergeCell ref="BZ204:CI204"/>
    <mergeCell ref="CJ204:CK204"/>
    <mergeCell ref="CR204:CS204"/>
    <mergeCell ref="CV204:DH204"/>
    <mergeCell ref="BR202:BU203"/>
    <mergeCell ref="CF202:CG203"/>
    <mergeCell ref="CH202:CK203"/>
    <mergeCell ref="CL202:CL203"/>
    <mergeCell ref="CM202:CN203"/>
    <mergeCell ref="CO202:CP203"/>
    <mergeCell ref="CQ193:CQ194"/>
    <mergeCell ref="DD193:DF194"/>
    <mergeCell ref="DG193:DH194"/>
    <mergeCell ref="BV195:BW195"/>
    <mergeCell ref="BZ195:CI195"/>
    <mergeCell ref="CJ195:CK195"/>
    <mergeCell ref="CR195:CS195"/>
    <mergeCell ref="CV195:DH195"/>
    <mergeCell ref="BR193:BU194"/>
    <mergeCell ref="CF193:CG194"/>
    <mergeCell ref="CH193:CK194"/>
    <mergeCell ref="CL193:CL194"/>
    <mergeCell ref="CM193:CN194"/>
    <mergeCell ref="CO193:CP194"/>
    <mergeCell ref="CQ184:CQ185"/>
    <mergeCell ref="DD184:DF185"/>
    <mergeCell ref="DG184:DH185"/>
    <mergeCell ref="BV186:BW186"/>
    <mergeCell ref="BZ186:CI186"/>
    <mergeCell ref="CJ186:CK186"/>
    <mergeCell ref="CR186:CS186"/>
    <mergeCell ref="CV186:DH186"/>
    <mergeCell ref="BR184:BU185"/>
    <mergeCell ref="CF184:CG185"/>
    <mergeCell ref="CH184:CK185"/>
    <mergeCell ref="CL184:CL185"/>
    <mergeCell ref="CM184:CN185"/>
    <mergeCell ref="CO184:CP185"/>
    <mergeCell ref="CQ174:CQ175"/>
    <mergeCell ref="DD174:DF175"/>
    <mergeCell ref="DG174:DH175"/>
    <mergeCell ref="BV176:BW176"/>
    <mergeCell ref="BZ176:CI176"/>
    <mergeCell ref="CJ176:CK176"/>
    <mergeCell ref="CR176:CS176"/>
    <mergeCell ref="CV176:DH176"/>
    <mergeCell ref="BR174:BU175"/>
    <mergeCell ref="CF174:CG175"/>
    <mergeCell ref="CH174:CK175"/>
    <mergeCell ref="CL174:CL175"/>
    <mergeCell ref="CM174:CN175"/>
    <mergeCell ref="CO174:CP175"/>
    <mergeCell ref="CQ165:CQ166"/>
    <mergeCell ref="DD165:DF166"/>
    <mergeCell ref="DG165:DH166"/>
    <mergeCell ref="BV167:BW167"/>
    <mergeCell ref="BZ167:CI167"/>
    <mergeCell ref="CJ167:CK167"/>
    <mergeCell ref="CR167:CS167"/>
    <mergeCell ref="CV167:DH167"/>
    <mergeCell ref="BR165:BU166"/>
    <mergeCell ref="CF165:CG166"/>
    <mergeCell ref="CH165:CK166"/>
    <mergeCell ref="CL165:CL166"/>
    <mergeCell ref="CM165:CN166"/>
    <mergeCell ref="CO165:CP166"/>
    <mergeCell ref="CQ156:CQ157"/>
    <mergeCell ref="DD156:DF157"/>
    <mergeCell ref="DG156:DH157"/>
    <mergeCell ref="BV158:BW158"/>
    <mergeCell ref="BZ158:CI158"/>
    <mergeCell ref="CJ158:CK158"/>
    <mergeCell ref="CR158:CS158"/>
    <mergeCell ref="CV158:DH158"/>
    <mergeCell ref="BR156:BU157"/>
    <mergeCell ref="CF156:CG157"/>
    <mergeCell ref="CH156:CK157"/>
    <mergeCell ref="CL156:CL157"/>
    <mergeCell ref="CM156:CN157"/>
    <mergeCell ref="CO156:CP157"/>
    <mergeCell ref="CQ147:CQ148"/>
    <mergeCell ref="DD147:DF148"/>
    <mergeCell ref="DG147:DH148"/>
    <mergeCell ref="BV149:BW149"/>
    <mergeCell ref="BZ149:CI149"/>
    <mergeCell ref="CJ149:CK149"/>
    <mergeCell ref="CR149:CS149"/>
    <mergeCell ref="CV149:DH149"/>
    <mergeCell ref="BR147:BU148"/>
    <mergeCell ref="CF147:CG148"/>
    <mergeCell ref="CH147:CK148"/>
    <mergeCell ref="CL147:CL148"/>
    <mergeCell ref="CM147:CN148"/>
    <mergeCell ref="CO147:CP148"/>
    <mergeCell ref="CQ138:CQ139"/>
    <mergeCell ref="DD138:DF139"/>
    <mergeCell ref="DG138:DH139"/>
    <mergeCell ref="BV140:BW140"/>
    <mergeCell ref="BZ140:CI140"/>
    <mergeCell ref="CJ140:CK140"/>
    <mergeCell ref="CR140:CS140"/>
    <mergeCell ref="CV140:DH140"/>
    <mergeCell ref="BR138:BU139"/>
    <mergeCell ref="CF138:CG139"/>
    <mergeCell ref="CH138:CK139"/>
    <mergeCell ref="CL138:CL139"/>
    <mergeCell ref="CM138:CN139"/>
    <mergeCell ref="CO138:CP139"/>
    <mergeCell ref="CQ129:CQ130"/>
    <mergeCell ref="DD129:DF130"/>
    <mergeCell ref="DG129:DH130"/>
    <mergeCell ref="BV131:BW131"/>
    <mergeCell ref="BZ131:CI131"/>
    <mergeCell ref="CJ131:CK131"/>
    <mergeCell ref="CR131:CS131"/>
    <mergeCell ref="CV131:DH131"/>
    <mergeCell ref="BR129:BU130"/>
    <mergeCell ref="CF129:CG130"/>
    <mergeCell ref="CH129:CK130"/>
    <mergeCell ref="CL129:CL130"/>
    <mergeCell ref="CM129:CN130"/>
    <mergeCell ref="CO129:CP130"/>
    <mergeCell ref="CQ120:CQ121"/>
    <mergeCell ref="DD120:DF121"/>
    <mergeCell ref="DG120:DH121"/>
    <mergeCell ref="BV122:BW122"/>
    <mergeCell ref="BZ122:CI122"/>
    <mergeCell ref="CJ122:CK122"/>
    <mergeCell ref="CR122:CS122"/>
    <mergeCell ref="CV122:DH122"/>
    <mergeCell ref="BR120:BU121"/>
    <mergeCell ref="CF120:CG121"/>
    <mergeCell ref="CH120:CK121"/>
    <mergeCell ref="CL120:CL121"/>
    <mergeCell ref="CM120:CN121"/>
    <mergeCell ref="CO120:CP121"/>
    <mergeCell ref="CQ111:CQ112"/>
    <mergeCell ref="DD111:DF112"/>
    <mergeCell ref="DG111:DH112"/>
    <mergeCell ref="BV113:BW113"/>
    <mergeCell ref="BZ113:CI113"/>
    <mergeCell ref="CJ113:CK113"/>
    <mergeCell ref="CR113:CS113"/>
    <mergeCell ref="CV113:DH113"/>
    <mergeCell ref="BR111:BU112"/>
    <mergeCell ref="CF111:CG112"/>
    <mergeCell ref="CH111:CK112"/>
    <mergeCell ref="CL111:CL112"/>
    <mergeCell ref="CM111:CN112"/>
    <mergeCell ref="CO111:CP112"/>
    <mergeCell ref="CQ102:CQ103"/>
    <mergeCell ref="DD102:DF103"/>
    <mergeCell ref="DG102:DH103"/>
    <mergeCell ref="BV104:BW104"/>
    <mergeCell ref="BZ104:CI104"/>
    <mergeCell ref="CJ104:CK104"/>
    <mergeCell ref="CR104:CS104"/>
    <mergeCell ref="CV104:DH104"/>
    <mergeCell ref="BR102:BU103"/>
    <mergeCell ref="CF102:CG103"/>
    <mergeCell ref="CH102:CK103"/>
    <mergeCell ref="CL102:CL103"/>
    <mergeCell ref="CM102:CN103"/>
    <mergeCell ref="CO102:CP103"/>
    <mergeCell ref="CQ93:CQ94"/>
    <mergeCell ref="DD93:DF94"/>
    <mergeCell ref="DG93:DH94"/>
    <mergeCell ref="BV95:BW95"/>
    <mergeCell ref="BZ95:CI95"/>
    <mergeCell ref="CJ95:CK95"/>
    <mergeCell ref="CR95:CS95"/>
    <mergeCell ref="CV95:DH95"/>
    <mergeCell ref="BR93:BU94"/>
    <mergeCell ref="CF93:CG94"/>
    <mergeCell ref="CH93:CK94"/>
    <mergeCell ref="CL93:CL94"/>
    <mergeCell ref="CM93:CN94"/>
    <mergeCell ref="CO93:CP94"/>
    <mergeCell ref="CQ83:CQ84"/>
    <mergeCell ref="DD83:DF84"/>
    <mergeCell ref="DG83:DH84"/>
    <mergeCell ref="BV85:BW85"/>
    <mergeCell ref="BZ85:CI85"/>
    <mergeCell ref="CJ85:CK85"/>
    <mergeCell ref="CR85:CS85"/>
    <mergeCell ref="CV85:DH85"/>
    <mergeCell ref="BR83:BU84"/>
    <mergeCell ref="CF83:CG84"/>
    <mergeCell ref="CH83:CK84"/>
    <mergeCell ref="CL83:CL84"/>
    <mergeCell ref="CM83:CN84"/>
    <mergeCell ref="CO83:CP84"/>
    <mergeCell ref="CQ74:CQ75"/>
    <mergeCell ref="DD74:DF75"/>
    <mergeCell ref="DG74:DH75"/>
    <mergeCell ref="BV76:BW76"/>
    <mergeCell ref="BZ76:CI76"/>
    <mergeCell ref="CJ76:CK76"/>
    <mergeCell ref="CR76:CS76"/>
    <mergeCell ref="CV76:DH76"/>
    <mergeCell ref="BR74:BU75"/>
    <mergeCell ref="CF74:CG75"/>
    <mergeCell ref="CH74:CK75"/>
    <mergeCell ref="CL74:CL75"/>
    <mergeCell ref="CM74:CN75"/>
    <mergeCell ref="CO74:CP75"/>
    <mergeCell ref="CQ65:CQ66"/>
    <mergeCell ref="DD65:DF66"/>
    <mergeCell ref="DG65:DH66"/>
    <mergeCell ref="BV67:BW67"/>
    <mergeCell ref="BZ67:CI67"/>
    <mergeCell ref="CJ67:CK67"/>
    <mergeCell ref="CR67:CS67"/>
    <mergeCell ref="CV67:DH67"/>
    <mergeCell ref="BR65:BU66"/>
    <mergeCell ref="CF65:CG66"/>
    <mergeCell ref="CH65:CK66"/>
    <mergeCell ref="CL65:CL66"/>
    <mergeCell ref="CM65:CN66"/>
    <mergeCell ref="CO65:CP66"/>
    <mergeCell ref="DG56:DH57"/>
    <mergeCell ref="BV58:BW58"/>
    <mergeCell ref="BZ58:CI58"/>
    <mergeCell ref="CJ58:CK58"/>
    <mergeCell ref="CR58:CS58"/>
    <mergeCell ref="CV58:DH58"/>
    <mergeCell ref="CH56:CK57"/>
    <mergeCell ref="CL56:CL57"/>
    <mergeCell ref="CM56:CN57"/>
    <mergeCell ref="CO56:CP57"/>
    <mergeCell ref="CQ56:CQ57"/>
    <mergeCell ref="DD56:DF57"/>
    <mergeCell ref="AE55:AE56"/>
    <mergeCell ref="AF55:AF56"/>
    <mergeCell ref="AG55:AG56"/>
    <mergeCell ref="AH55:AH56"/>
    <mergeCell ref="BR56:BU57"/>
    <mergeCell ref="CF56:CG57"/>
    <mergeCell ref="BZ49:CI49"/>
    <mergeCell ref="CJ49:CK49"/>
    <mergeCell ref="CR49:CS49"/>
    <mergeCell ref="CV49:DH49"/>
    <mergeCell ref="AE53:AE54"/>
    <mergeCell ref="AF53:AF54"/>
    <mergeCell ref="AG53:AG54"/>
    <mergeCell ref="AH53:AH54"/>
    <mergeCell ref="AJ42:AJ43"/>
    <mergeCell ref="AK42:AK43"/>
    <mergeCell ref="AC49:AC50"/>
    <mergeCell ref="AE49:AE50"/>
    <mergeCell ref="AF49:AF50"/>
    <mergeCell ref="AG49:AG50"/>
    <mergeCell ref="AH49:AH50"/>
    <mergeCell ref="BV49:BW49"/>
    <mergeCell ref="AR42:AR43"/>
    <mergeCell ref="AS42:AS43"/>
    <mergeCell ref="AT42:AT43"/>
    <mergeCell ref="AJ46:AJ47"/>
    <mergeCell ref="AH47:AH48"/>
    <mergeCell ref="BR47:BU48"/>
    <mergeCell ref="AK46:AK47"/>
    <mergeCell ref="AR46:AR47"/>
    <mergeCell ref="AS46:AS47"/>
    <mergeCell ref="AT46:AT47"/>
    <mergeCell ref="DD47:DF48"/>
    <mergeCell ref="DG47:DH48"/>
    <mergeCell ref="F49:F50"/>
    <mergeCell ref="H49:H50"/>
    <mergeCell ref="I49:I50"/>
    <mergeCell ref="J49:J50"/>
    <mergeCell ref="K49:K50"/>
    <mergeCell ref="L49:L50"/>
    <mergeCell ref="M49:M50"/>
    <mergeCell ref="N49:N50"/>
    <mergeCell ref="CF47:CG48"/>
    <mergeCell ref="CH47:CK48"/>
    <mergeCell ref="CL47:CL48"/>
    <mergeCell ref="CM47:CN48"/>
    <mergeCell ref="CO47:CP48"/>
    <mergeCell ref="CQ47:CQ48"/>
    <mergeCell ref="AC47:AC48"/>
    <mergeCell ref="AE47:AE48"/>
    <mergeCell ref="AF47:AF48"/>
    <mergeCell ref="AG47:AG48"/>
    <mergeCell ref="W47:W48"/>
    <mergeCell ref="X47:X48"/>
    <mergeCell ref="Y47:Y48"/>
    <mergeCell ref="Z47:Z48"/>
    <mergeCell ref="AA47:AA48"/>
    <mergeCell ref="AB47:AB48"/>
    <mergeCell ref="O47:Q48"/>
    <mergeCell ref="R47:R48"/>
    <mergeCell ref="S47:S48"/>
    <mergeCell ref="T47:T48"/>
    <mergeCell ref="U47:U48"/>
    <mergeCell ref="V47:V48"/>
    <mergeCell ref="AS51:AS52"/>
    <mergeCell ref="AT51:AT52"/>
    <mergeCell ref="F47:F48"/>
    <mergeCell ref="H47:H48"/>
    <mergeCell ref="I47:I48"/>
    <mergeCell ref="J47:J48"/>
    <mergeCell ref="K47:K48"/>
    <mergeCell ref="L47:L48"/>
    <mergeCell ref="M47:M48"/>
    <mergeCell ref="N47:N48"/>
    <mergeCell ref="W49:W50"/>
    <mergeCell ref="X49:X50"/>
    <mergeCell ref="Y49:Y50"/>
    <mergeCell ref="Z49:Z50"/>
    <mergeCell ref="AA49:AA50"/>
    <mergeCell ref="AB49:AB50"/>
    <mergeCell ref="O49:O50"/>
    <mergeCell ref="P49:P50"/>
    <mergeCell ref="Q49:Q50"/>
    <mergeCell ref="R49:T50"/>
    <mergeCell ref="U49:U50"/>
    <mergeCell ref="V49:V50"/>
    <mergeCell ref="AA45:AA46"/>
    <mergeCell ref="AB45:AB46"/>
    <mergeCell ref="AC45:AC46"/>
    <mergeCell ref="AE45:AE46"/>
    <mergeCell ref="AF45:AF46"/>
    <mergeCell ref="AG45:AG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F45:F46"/>
    <mergeCell ref="H45:H46"/>
    <mergeCell ref="I45:I46"/>
    <mergeCell ref="J45:J46"/>
    <mergeCell ref="K45:K46"/>
    <mergeCell ref="L45:N46"/>
    <mergeCell ref="AH43:AH44"/>
    <mergeCell ref="AV38:AV39"/>
    <mergeCell ref="BB38:BB39"/>
    <mergeCell ref="BD38:BD39"/>
    <mergeCell ref="BE38:BE39"/>
    <mergeCell ref="BF38:BF39"/>
    <mergeCell ref="AH45:AH46"/>
    <mergeCell ref="AJ51:AJ52"/>
    <mergeCell ref="AP51:AP52"/>
    <mergeCell ref="AR51:AR52"/>
    <mergeCell ref="AA43:AA44"/>
    <mergeCell ref="AB43:AB44"/>
    <mergeCell ref="AC43:AC44"/>
    <mergeCell ref="AE43:AE44"/>
    <mergeCell ref="AF43:AF44"/>
    <mergeCell ref="AG43:AG44"/>
    <mergeCell ref="U43:U44"/>
    <mergeCell ref="V43:V44"/>
    <mergeCell ref="W43:W44"/>
    <mergeCell ref="X43:X44"/>
    <mergeCell ref="Y43:Y44"/>
    <mergeCell ref="Z43:Z44"/>
    <mergeCell ref="O43:O44"/>
    <mergeCell ref="P43:P44"/>
    <mergeCell ref="Q43:Q44"/>
    <mergeCell ref="R43:R44"/>
    <mergeCell ref="S43:S44"/>
    <mergeCell ref="T43:T44"/>
    <mergeCell ref="F43:F44"/>
    <mergeCell ref="H43:H44"/>
    <mergeCell ref="I43:K44"/>
    <mergeCell ref="L43:L44"/>
    <mergeCell ref="M43:M44"/>
    <mergeCell ref="N43:N44"/>
    <mergeCell ref="AC41:AC42"/>
    <mergeCell ref="I42:K42"/>
    <mergeCell ref="L42:N42"/>
    <mergeCell ref="O42:Q42"/>
    <mergeCell ref="R42:T42"/>
    <mergeCell ref="U42:W42"/>
    <mergeCell ref="CV40:DH40"/>
    <mergeCell ref="F41:H42"/>
    <mergeCell ref="I41:K41"/>
    <mergeCell ref="L41:N41"/>
    <mergeCell ref="O41:Q41"/>
    <mergeCell ref="R41:T41"/>
    <mergeCell ref="U41:W41"/>
    <mergeCell ref="X41:Z42"/>
    <mergeCell ref="AA41:AA42"/>
    <mergeCell ref="AB41:AB42"/>
    <mergeCell ref="BV40:BW40"/>
    <mergeCell ref="BZ40:CI40"/>
    <mergeCell ref="CJ40:CK40"/>
    <mergeCell ref="CR40:CS40"/>
    <mergeCell ref="AJ44:AJ45"/>
    <mergeCell ref="AK44:AK45"/>
    <mergeCell ref="AR44:AR45"/>
    <mergeCell ref="AS44:AS45"/>
    <mergeCell ref="F38:F39"/>
    <mergeCell ref="H38:H39"/>
    <mergeCell ref="I38:I39"/>
    <mergeCell ref="J38:J39"/>
    <mergeCell ref="K38:K39"/>
    <mergeCell ref="L38:L39"/>
    <mergeCell ref="DD38:DF39"/>
    <mergeCell ref="DG38:DH39"/>
    <mergeCell ref="CF38:CG39"/>
    <mergeCell ref="CH38:CK39"/>
    <mergeCell ref="CL38:CL39"/>
    <mergeCell ref="CM38:CN39"/>
    <mergeCell ref="CO38:CP39"/>
    <mergeCell ref="CQ38:CQ39"/>
    <mergeCell ref="AV32:AV33"/>
    <mergeCell ref="AW32:AW33"/>
    <mergeCell ref="BD32:BD33"/>
    <mergeCell ref="BE32:BE33"/>
    <mergeCell ref="BF32:BF33"/>
    <mergeCell ref="BR38:BU39"/>
    <mergeCell ref="AH38:AH39"/>
    <mergeCell ref="AA38:AA39"/>
    <mergeCell ref="AB38:AB39"/>
    <mergeCell ref="AC38:AC39"/>
    <mergeCell ref="AE38:AE39"/>
    <mergeCell ref="AF38:AF39"/>
    <mergeCell ref="AG38:AG39"/>
    <mergeCell ref="AG36:AG37"/>
    <mergeCell ref="AH36:AH37"/>
    <mergeCell ref="V36:V37"/>
    <mergeCell ref="W36:W37"/>
    <mergeCell ref="X36:X37"/>
    <mergeCell ref="Y36:Y37"/>
    <mergeCell ref="L36:L37"/>
    <mergeCell ref="M36:M37"/>
    <mergeCell ref="N36:N37"/>
    <mergeCell ref="O36:O37"/>
    <mergeCell ref="P36:P37"/>
    <mergeCell ref="Q36:Q37"/>
    <mergeCell ref="S38:S39"/>
    <mergeCell ref="T38:T39"/>
    <mergeCell ref="U38:W39"/>
    <mergeCell ref="X38:X39"/>
    <mergeCell ref="Y38:Y39"/>
    <mergeCell ref="Z38:Z39"/>
    <mergeCell ref="M38:M39"/>
    <mergeCell ref="N38:N39"/>
    <mergeCell ref="O38:O39"/>
    <mergeCell ref="P38:P39"/>
    <mergeCell ref="Q38:Q39"/>
    <mergeCell ref="R38:R39"/>
    <mergeCell ref="F36:F37"/>
    <mergeCell ref="H36:H37"/>
    <mergeCell ref="I36:I37"/>
    <mergeCell ref="J36:J37"/>
    <mergeCell ref="K36:K37"/>
    <mergeCell ref="AH34:AH35"/>
    <mergeCell ref="AA34:AA35"/>
    <mergeCell ref="AB34:AB35"/>
    <mergeCell ref="AC34:AC35"/>
    <mergeCell ref="AE34:AE35"/>
    <mergeCell ref="AF34:AF35"/>
    <mergeCell ref="AG34:AG35"/>
    <mergeCell ref="U34:U35"/>
    <mergeCell ref="V34:V35"/>
    <mergeCell ref="W34:W35"/>
    <mergeCell ref="X34:X35"/>
    <mergeCell ref="Y34:Y35"/>
    <mergeCell ref="Z34:Z35"/>
    <mergeCell ref="M34:M35"/>
    <mergeCell ref="N34:N35"/>
    <mergeCell ref="O34:Q35"/>
    <mergeCell ref="R34:R35"/>
    <mergeCell ref="S34:S35"/>
    <mergeCell ref="T34:T35"/>
    <mergeCell ref="Z36:Z37"/>
    <mergeCell ref="AA36:AA37"/>
    <mergeCell ref="AB36:AB37"/>
    <mergeCell ref="AC36:AC37"/>
    <mergeCell ref="AE36:AE37"/>
    <mergeCell ref="AF36:AF37"/>
    <mergeCell ref="R36:T37"/>
    <mergeCell ref="U36:U37"/>
    <mergeCell ref="F34:F35"/>
    <mergeCell ref="H34:H35"/>
    <mergeCell ref="I34:I35"/>
    <mergeCell ref="J34:J35"/>
    <mergeCell ref="K34:K35"/>
    <mergeCell ref="L34:L35"/>
    <mergeCell ref="AJ28:AJ29"/>
    <mergeCell ref="AK28:AK29"/>
    <mergeCell ref="AR28:AR29"/>
    <mergeCell ref="AS28:AS29"/>
    <mergeCell ref="AT28:AT29"/>
    <mergeCell ref="AV28:AV29"/>
    <mergeCell ref="AB32:AB33"/>
    <mergeCell ref="AC32:AC33"/>
    <mergeCell ref="AE32:AE33"/>
    <mergeCell ref="AF32:AF33"/>
    <mergeCell ref="AG32:AG33"/>
    <mergeCell ref="AH32:AH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AV30:AV31"/>
    <mergeCell ref="T32:T33"/>
    <mergeCell ref="U32:U33"/>
    <mergeCell ref="Z30:Z31"/>
    <mergeCell ref="F32:F33"/>
    <mergeCell ref="H32:H33"/>
    <mergeCell ref="I32:I33"/>
    <mergeCell ref="J32:J33"/>
    <mergeCell ref="K32:K33"/>
    <mergeCell ref="L32:N33"/>
    <mergeCell ref="O32:O33"/>
    <mergeCell ref="AW26:AW27"/>
    <mergeCell ref="BD26:BD27"/>
    <mergeCell ref="BE26:BE27"/>
    <mergeCell ref="BF26:BF27"/>
    <mergeCell ref="BV31:BW31"/>
    <mergeCell ref="BZ31:CI31"/>
    <mergeCell ref="AJ26:AJ27"/>
    <mergeCell ref="AK26:AK27"/>
    <mergeCell ref="AR26:AR27"/>
    <mergeCell ref="AS26:AS27"/>
    <mergeCell ref="AT26:AT27"/>
    <mergeCell ref="AV26:AV27"/>
    <mergeCell ref="AB30:AB31"/>
    <mergeCell ref="AC30:AC31"/>
    <mergeCell ref="AE30:AE31"/>
    <mergeCell ref="AF30:AF31"/>
    <mergeCell ref="AG30:AG31"/>
    <mergeCell ref="AH30:AH31"/>
    <mergeCell ref="V30:V31"/>
    <mergeCell ref="W30:W31"/>
    <mergeCell ref="X30:X31"/>
    <mergeCell ref="Y30:Y31"/>
    <mergeCell ref="AW28:AW29"/>
    <mergeCell ref="BD28:BD29"/>
    <mergeCell ref="BE28:BE29"/>
    <mergeCell ref="AA30:AA31"/>
    <mergeCell ref="P30:P31"/>
    <mergeCell ref="Q30:Q31"/>
    <mergeCell ref="R30:R31"/>
    <mergeCell ref="S30:S31"/>
    <mergeCell ref="T30:T31"/>
    <mergeCell ref="U30:U31"/>
    <mergeCell ref="CQ29:CQ30"/>
    <mergeCell ref="DD29:DF30"/>
    <mergeCell ref="DG29:DH30"/>
    <mergeCell ref="F30:F31"/>
    <mergeCell ref="H30:H31"/>
    <mergeCell ref="I30:K31"/>
    <mergeCell ref="L30:L31"/>
    <mergeCell ref="M30:M31"/>
    <mergeCell ref="N30:N31"/>
    <mergeCell ref="O30:O31"/>
    <mergeCell ref="BR29:BU30"/>
    <mergeCell ref="CF29:CG30"/>
    <mergeCell ref="CH29:CK30"/>
    <mergeCell ref="CL29:CL30"/>
    <mergeCell ref="CM29:CN30"/>
    <mergeCell ref="CO29:CP30"/>
    <mergeCell ref="CJ31:CK31"/>
    <mergeCell ref="CR31:CS31"/>
    <mergeCell ref="CV31:DH31"/>
    <mergeCell ref="BF28:BF29"/>
    <mergeCell ref="AW30:AW31"/>
    <mergeCell ref="BD30:BD31"/>
    <mergeCell ref="BE30:BE31"/>
    <mergeCell ref="BF30:BF31"/>
    <mergeCell ref="L29:N29"/>
    <mergeCell ref="BE24:BE25"/>
    <mergeCell ref="BF24:BF25"/>
    <mergeCell ref="I29:K29"/>
    <mergeCell ref="O29:Q29"/>
    <mergeCell ref="R29:T29"/>
    <mergeCell ref="U29:W29"/>
    <mergeCell ref="AK24:AK25"/>
    <mergeCell ref="AR24:AR25"/>
    <mergeCell ref="AS24:AS25"/>
    <mergeCell ref="AT24:AT25"/>
    <mergeCell ref="AV24:AV25"/>
    <mergeCell ref="AW24:AW25"/>
    <mergeCell ref="U28:W28"/>
    <mergeCell ref="X28:Z29"/>
    <mergeCell ref="AA28:AA29"/>
    <mergeCell ref="AB28:AB29"/>
    <mergeCell ref="AC28:AC29"/>
    <mergeCell ref="AJ24:AJ25"/>
    <mergeCell ref="Q25:Q26"/>
    <mergeCell ref="R25:R26"/>
    <mergeCell ref="R23:T24"/>
    <mergeCell ref="U23:U24"/>
    <mergeCell ref="F28:H29"/>
    <mergeCell ref="I28:K28"/>
    <mergeCell ref="L28:N28"/>
    <mergeCell ref="O28:Q28"/>
    <mergeCell ref="R28:T28"/>
    <mergeCell ref="AH25:AH26"/>
    <mergeCell ref="AJ22:AJ23"/>
    <mergeCell ref="AK22:AK23"/>
    <mergeCell ref="AR22:AR23"/>
    <mergeCell ref="AS22:AS23"/>
    <mergeCell ref="AT22:AT23"/>
    <mergeCell ref="AA25:AA26"/>
    <mergeCell ref="AB25:AB26"/>
    <mergeCell ref="AC25:AC26"/>
    <mergeCell ref="AE25:AE26"/>
    <mergeCell ref="AF25:AF26"/>
    <mergeCell ref="AG25:AG26"/>
    <mergeCell ref="S25:S26"/>
    <mergeCell ref="T25:T26"/>
    <mergeCell ref="U25:W26"/>
    <mergeCell ref="X25:X26"/>
    <mergeCell ref="Y25:Y26"/>
    <mergeCell ref="Z25:Z26"/>
    <mergeCell ref="M25:M26"/>
    <mergeCell ref="N25:N26"/>
    <mergeCell ref="O25:O26"/>
    <mergeCell ref="P25:P26"/>
    <mergeCell ref="F25:F26"/>
    <mergeCell ref="H25:H26"/>
    <mergeCell ref="I25:I26"/>
    <mergeCell ref="J25:J26"/>
    <mergeCell ref="K25:K26"/>
    <mergeCell ref="L25:L26"/>
    <mergeCell ref="AJ20:AJ21"/>
    <mergeCell ref="AK20:AK21"/>
    <mergeCell ref="AR20:AR21"/>
    <mergeCell ref="AS20:AS21"/>
    <mergeCell ref="AT20:AT21"/>
    <mergeCell ref="AV20:AV21"/>
    <mergeCell ref="AB23:AB24"/>
    <mergeCell ref="AC23:AC24"/>
    <mergeCell ref="AE23:AE24"/>
    <mergeCell ref="AF23:AF24"/>
    <mergeCell ref="AG23:AG24"/>
    <mergeCell ref="AH23:AH24"/>
    <mergeCell ref="V23:V24"/>
    <mergeCell ref="W23:W24"/>
    <mergeCell ref="X23:X24"/>
    <mergeCell ref="Y23:Y24"/>
    <mergeCell ref="Z23:Z24"/>
    <mergeCell ref="AA23:AA24"/>
    <mergeCell ref="N23:N24"/>
    <mergeCell ref="O23:O24"/>
    <mergeCell ref="P23:P24"/>
    <mergeCell ref="Q23:Q24"/>
    <mergeCell ref="AV22:AV23"/>
    <mergeCell ref="F23:F24"/>
    <mergeCell ref="H23:H24"/>
    <mergeCell ref="I23:I24"/>
    <mergeCell ref="L23:L24"/>
    <mergeCell ref="M23:M24"/>
    <mergeCell ref="AJ18:AJ19"/>
    <mergeCell ref="AK18:AK19"/>
    <mergeCell ref="AV18:AV19"/>
    <mergeCell ref="AW18:AW19"/>
    <mergeCell ref="BV22:BW22"/>
    <mergeCell ref="BZ22:CI22"/>
    <mergeCell ref="Z21:Z22"/>
    <mergeCell ref="AA21:AA22"/>
    <mergeCell ref="AB21:AB22"/>
    <mergeCell ref="AC21:AC22"/>
    <mergeCell ref="AE21:AE22"/>
    <mergeCell ref="AF21:AF22"/>
    <mergeCell ref="T21:T22"/>
    <mergeCell ref="U21:U22"/>
    <mergeCell ref="V21:V22"/>
    <mergeCell ref="W21:W22"/>
    <mergeCell ref="X21:X22"/>
    <mergeCell ref="Y21:Y22"/>
    <mergeCell ref="L21:L22"/>
    <mergeCell ref="M21:M22"/>
    <mergeCell ref="N21:N22"/>
    <mergeCell ref="O21:Q22"/>
    <mergeCell ref="AW20:AW21"/>
    <mergeCell ref="BD20:BD21"/>
    <mergeCell ref="BE20:BE21"/>
    <mergeCell ref="R21:R22"/>
    <mergeCell ref="S21:S22"/>
    <mergeCell ref="Z17:Z18"/>
    <mergeCell ref="BF22:BF23"/>
    <mergeCell ref="BD24:BD25"/>
    <mergeCell ref="CM20:CN21"/>
    <mergeCell ref="CO20:CP21"/>
    <mergeCell ref="CQ20:CQ21"/>
    <mergeCell ref="DD20:DF21"/>
    <mergeCell ref="DG20:DH21"/>
    <mergeCell ref="F21:F22"/>
    <mergeCell ref="H21:H22"/>
    <mergeCell ref="I21:I22"/>
    <mergeCell ref="J21:J22"/>
    <mergeCell ref="K21:K22"/>
    <mergeCell ref="AG19:AG20"/>
    <mergeCell ref="AH19:AH20"/>
    <mergeCell ref="BR20:BU21"/>
    <mergeCell ref="CF20:CG21"/>
    <mergeCell ref="CH20:CK21"/>
    <mergeCell ref="CL20:CL21"/>
    <mergeCell ref="AG21:AG22"/>
    <mergeCell ref="AH21:AH22"/>
    <mergeCell ref="F19:F20"/>
    <mergeCell ref="H19:H20"/>
    <mergeCell ref="I19:I20"/>
    <mergeCell ref="J19:J20"/>
    <mergeCell ref="K19:K20"/>
    <mergeCell ref="CJ22:CK22"/>
    <mergeCell ref="CR22:CS22"/>
    <mergeCell ref="CV22:DH22"/>
    <mergeCell ref="BF20:BF21"/>
    <mergeCell ref="AW22:AW23"/>
    <mergeCell ref="BD22:BD23"/>
    <mergeCell ref="BE22:BE23"/>
    <mergeCell ref="J23:J24"/>
    <mergeCell ref="K23:K24"/>
    <mergeCell ref="AJ17:AT17"/>
    <mergeCell ref="AV17:BF17"/>
    <mergeCell ref="Z19:Z20"/>
    <mergeCell ref="AA19:AA20"/>
    <mergeCell ref="AB19:AB20"/>
    <mergeCell ref="AC19:AC20"/>
    <mergeCell ref="AE19:AE20"/>
    <mergeCell ref="AF19:AF20"/>
    <mergeCell ref="T19:T20"/>
    <mergeCell ref="U19:U20"/>
    <mergeCell ref="V19:V20"/>
    <mergeCell ref="W19:W20"/>
    <mergeCell ref="X19:X20"/>
    <mergeCell ref="Y19:Y20"/>
    <mergeCell ref="L19:N20"/>
    <mergeCell ref="O19:O20"/>
    <mergeCell ref="P19:P20"/>
    <mergeCell ref="Q19:Q20"/>
    <mergeCell ref="R19:R20"/>
    <mergeCell ref="S19:S20"/>
    <mergeCell ref="AH17:AH18"/>
    <mergeCell ref="AA17:AA18"/>
    <mergeCell ref="AB17:AB18"/>
    <mergeCell ref="AC17:AC18"/>
    <mergeCell ref="AE17:AE18"/>
    <mergeCell ref="AF17:AF18"/>
    <mergeCell ref="AG17:AG18"/>
    <mergeCell ref="U17:U18"/>
    <mergeCell ref="V17:V18"/>
    <mergeCell ref="W17:W18"/>
    <mergeCell ref="X17:X18"/>
    <mergeCell ref="Y17:Y18"/>
    <mergeCell ref="O17:O18"/>
    <mergeCell ref="P17:P18"/>
    <mergeCell ref="Q17:Q18"/>
    <mergeCell ref="R17:R18"/>
    <mergeCell ref="S17:S18"/>
    <mergeCell ref="T17:T18"/>
    <mergeCell ref="F17:F18"/>
    <mergeCell ref="H17:H18"/>
    <mergeCell ref="I17:K18"/>
    <mergeCell ref="L17:L18"/>
    <mergeCell ref="M17:M18"/>
    <mergeCell ref="N17:N18"/>
    <mergeCell ref="AA15:AA16"/>
    <mergeCell ref="AB15:AB16"/>
    <mergeCell ref="AC15:AC16"/>
    <mergeCell ref="I16:K16"/>
    <mergeCell ref="L16:N16"/>
    <mergeCell ref="O16:Q16"/>
    <mergeCell ref="R16:T16"/>
    <mergeCell ref="U16:W16"/>
    <mergeCell ref="F15:H16"/>
    <mergeCell ref="I15:K15"/>
    <mergeCell ref="L15:N15"/>
    <mergeCell ref="O15:Q15"/>
    <mergeCell ref="R15:T15"/>
    <mergeCell ref="U15:W15"/>
    <mergeCell ref="X15:Z16"/>
    <mergeCell ref="AK14:AK15"/>
    <mergeCell ref="AR14:AR15"/>
    <mergeCell ref="AS14:AS15"/>
    <mergeCell ref="AT14:AT15"/>
    <mergeCell ref="AV14:AV15"/>
    <mergeCell ref="AW14:AW15"/>
    <mergeCell ref="BV13:BW13"/>
    <mergeCell ref="U12:W13"/>
    <mergeCell ref="X12:X13"/>
    <mergeCell ref="Y12:Y13"/>
    <mergeCell ref="Z12:Z13"/>
    <mergeCell ref="AA12:AA13"/>
    <mergeCell ref="AB12:AB13"/>
    <mergeCell ref="O12:O13"/>
    <mergeCell ref="P12:P13"/>
    <mergeCell ref="Q12:Q13"/>
    <mergeCell ref="R12:R13"/>
    <mergeCell ref="S12:S13"/>
    <mergeCell ref="T12:T13"/>
    <mergeCell ref="F12:F13"/>
    <mergeCell ref="H12:H13"/>
    <mergeCell ref="I12:I13"/>
    <mergeCell ref="BZ13:CI13"/>
    <mergeCell ref="CJ13:CK13"/>
    <mergeCell ref="CR13:CS13"/>
    <mergeCell ref="CV13:DH13"/>
    <mergeCell ref="AE14:AE15"/>
    <mergeCell ref="AF14:AF15"/>
    <mergeCell ref="AG14:AG15"/>
    <mergeCell ref="AH14:AH15"/>
    <mergeCell ref="AJ14:AJ15"/>
    <mergeCell ref="AK12:AK13"/>
    <mergeCell ref="AR12:AR13"/>
    <mergeCell ref="AS12:AS13"/>
    <mergeCell ref="AT12:AT13"/>
    <mergeCell ref="AV12:AV13"/>
    <mergeCell ref="AW12:AW13"/>
    <mergeCell ref="AC12:AC13"/>
    <mergeCell ref="AE12:AE13"/>
    <mergeCell ref="AF12:AF13"/>
    <mergeCell ref="AG12:AG13"/>
    <mergeCell ref="AH12:AH13"/>
    <mergeCell ref="AJ12:AJ13"/>
    <mergeCell ref="DD11:DF12"/>
    <mergeCell ref="DG11:DH12"/>
    <mergeCell ref="BD14:BD15"/>
    <mergeCell ref="BE14:BE15"/>
    <mergeCell ref="BF14:BF15"/>
    <mergeCell ref="J12:J13"/>
    <mergeCell ref="K12:K13"/>
    <mergeCell ref="L12:L13"/>
    <mergeCell ref="M12:M13"/>
    <mergeCell ref="N12:N13"/>
    <mergeCell ref="CF11:CG12"/>
    <mergeCell ref="CH11:CK12"/>
    <mergeCell ref="CL11:CL12"/>
    <mergeCell ref="CM11:CN12"/>
    <mergeCell ref="CO11:CP12"/>
    <mergeCell ref="CQ11:CQ12"/>
    <mergeCell ref="AV10:AV11"/>
    <mergeCell ref="AW10:AW11"/>
    <mergeCell ref="BD10:BD11"/>
    <mergeCell ref="BE10:BE11"/>
    <mergeCell ref="BF10:BF11"/>
    <mergeCell ref="BR11:BU12"/>
    <mergeCell ref="BD12:BD13"/>
    <mergeCell ref="BE12:BE13"/>
    <mergeCell ref="BF12:BF13"/>
    <mergeCell ref="AH10:AH11"/>
    <mergeCell ref="AJ10:AJ11"/>
    <mergeCell ref="AK10:AK11"/>
    <mergeCell ref="AR10:AR11"/>
    <mergeCell ref="AS10:AS11"/>
    <mergeCell ref="AT10:AT11"/>
    <mergeCell ref="AA10:AA11"/>
    <mergeCell ref="AB10:AB11"/>
    <mergeCell ref="AC10:AC11"/>
    <mergeCell ref="AE10:AE11"/>
    <mergeCell ref="AF10:AF11"/>
    <mergeCell ref="AG10:AG11"/>
    <mergeCell ref="U10:U11"/>
    <mergeCell ref="V10:V11"/>
    <mergeCell ref="W10:W11"/>
    <mergeCell ref="X10:X11"/>
    <mergeCell ref="Y10:Y11"/>
    <mergeCell ref="Z10:Z11"/>
    <mergeCell ref="M10:M11"/>
    <mergeCell ref="N10:N11"/>
    <mergeCell ref="O10:O11"/>
    <mergeCell ref="P10:P11"/>
    <mergeCell ref="Q10:Q11"/>
    <mergeCell ref="R10:T11"/>
    <mergeCell ref="F10:F11"/>
    <mergeCell ref="H10:H11"/>
    <mergeCell ref="I10:I11"/>
    <mergeCell ref="J10:J11"/>
    <mergeCell ref="K10:K11"/>
    <mergeCell ref="L10:L11"/>
    <mergeCell ref="W8:W9"/>
    <mergeCell ref="X8:X9"/>
    <mergeCell ref="Y8:Y9"/>
    <mergeCell ref="L8:L9"/>
    <mergeCell ref="M8:M9"/>
    <mergeCell ref="N8:N9"/>
    <mergeCell ref="O8:Q9"/>
    <mergeCell ref="R8:R9"/>
    <mergeCell ref="S8:S9"/>
    <mergeCell ref="Z8:Z9"/>
    <mergeCell ref="Y6:Y7"/>
    <mergeCell ref="Z6:Z7"/>
    <mergeCell ref="O6:O7"/>
    <mergeCell ref="P6:P7"/>
    <mergeCell ref="Q6:Q7"/>
    <mergeCell ref="R6:R7"/>
    <mergeCell ref="AV6:AV7"/>
    <mergeCell ref="AW6:AW7"/>
    <mergeCell ref="BD6:BD7"/>
    <mergeCell ref="BE6:BE7"/>
    <mergeCell ref="BF6:BF7"/>
    <mergeCell ref="AT8:AT9"/>
    <mergeCell ref="AV8:AV9"/>
    <mergeCell ref="AW8:AW9"/>
    <mergeCell ref="BD8:BD9"/>
    <mergeCell ref="BE8:BE9"/>
    <mergeCell ref="BF8:BF9"/>
    <mergeCell ref="AG8:AG9"/>
    <mergeCell ref="AH8:AH9"/>
    <mergeCell ref="AJ8:AJ9"/>
    <mergeCell ref="AK8:AK9"/>
    <mergeCell ref="AR8:AR9"/>
    <mergeCell ref="AS8:AS9"/>
    <mergeCell ref="AT4:AT5"/>
    <mergeCell ref="AA4:AA5"/>
    <mergeCell ref="AB4:AB5"/>
    <mergeCell ref="AC4:AC5"/>
    <mergeCell ref="AE4:AE5"/>
    <mergeCell ref="AF4:AF5"/>
    <mergeCell ref="AA8:AA9"/>
    <mergeCell ref="AB8:AB9"/>
    <mergeCell ref="AC8:AC9"/>
    <mergeCell ref="AE8:AE9"/>
    <mergeCell ref="AF8:AF9"/>
    <mergeCell ref="F8:F9"/>
    <mergeCell ref="H8:H9"/>
    <mergeCell ref="I8:I9"/>
    <mergeCell ref="J8:J9"/>
    <mergeCell ref="K8:K9"/>
    <mergeCell ref="AH6:AH7"/>
    <mergeCell ref="AJ6:AJ7"/>
    <mergeCell ref="AK6:AK7"/>
    <mergeCell ref="AR6:AR7"/>
    <mergeCell ref="AS6:AS7"/>
    <mergeCell ref="AT6:AT7"/>
    <mergeCell ref="AA6:AA7"/>
    <mergeCell ref="AB6:AB7"/>
    <mergeCell ref="AC6:AC7"/>
    <mergeCell ref="AE6:AE7"/>
    <mergeCell ref="AF6:AF7"/>
    <mergeCell ref="AG6:AG7"/>
    <mergeCell ref="U6:U7"/>
    <mergeCell ref="V6:V7"/>
    <mergeCell ref="W6:W7"/>
    <mergeCell ref="X6:X7"/>
    <mergeCell ref="F4:F5"/>
    <mergeCell ref="H4:H5"/>
    <mergeCell ref="I4:K5"/>
    <mergeCell ref="L4:L5"/>
    <mergeCell ref="M4:M5"/>
    <mergeCell ref="N4:N5"/>
    <mergeCell ref="S6:S7"/>
    <mergeCell ref="T6:T7"/>
    <mergeCell ref="T8:T9"/>
    <mergeCell ref="U8:U9"/>
    <mergeCell ref="V8:V9"/>
    <mergeCell ref="BZ4:CI4"/>
    <mergeCell ref="CJ4:CK4"/>
    <mergeCell ref="CR4:CS4"/>
    <mergeCell ref="CV4:DH4"/>
    <mergeCell ref="F6:F7"/>
    <mergeCell ref="H6:H7"/>
    <mergeCell ref="I6:I7"/>
    <mergeCell ref="J6:J7"/>
    <mergeCell ref="K6:K7"/>
    <mergeCell ref="L6:N7"/>
    <mergeCell ref="AV4:AV5"/>
    <mergeCell ref="AW4:AW5"/>
    <mergeCell ref="BD4:BD5"/>
    <mergeCell ref="BE4:BE5"/>
    <mergeCell ref="BF4:BF5"/>
    <mergeCell ref="BV4:BW4"/>
    <mergeCell ref="AH4:AH5"/>
    <mergeCell ref="AJ4:AJ5"/>
    <mergeCell ref="AK4:AK5"/>
    <mergeCell ref="AR4:AR5"/>
    <mergeCell ref="AS4:AS5"/>
    <mergeCell ref="AJ2:AJ3"/>
    <mergeCell ref="AK2:AK3"/>
    <mergeCell ref="AR2:AR3"/>
    <mergeCell ref="AS2:AS3"/>
    <mergeCell ref="AG4:AG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AJ1:AT1"/>
    <mergeCell ref="AV1:BF1"/>
    <mergeCell ref="F2:H3"/>
    <mergeCell ref="I2:K2"/>
    <mergeCell ref="L2:N2"/>
    <mergeCell ref="O2:Q2"/>
    <mergeCell ref="R2:T2"/>
    <mergeCell ref="U2:W2"/>
    <mergeCell ref="X2:Z3"/>
    <mergeCell ref="AA2:AA3"/>
    <mergeCell ref="CQ2:CQ3"/>
    <mergeCell ref="DD2:DF3"/>
    <mergeCell ref="DG2:DH3"/>
    <mergeCell ref="I3:K3"/>
    <mergeCell ref="L3:N3"/>
    <mergeCell ref="O3:Q3"/>
    <mergeCell ref="R3:T3"/>
    <mergeCell ref="U3:W3"/>
    <mergeCell ref="BR2:BU3"/>
    <mergeCell ref="CF2:CG3"/>
    <mergeCell ref="CH2:CK3"/>
    <mergeCell ref="CL2:CL3"/>
    <mergeCell ref="CM2:CN3"/>
    <mergeCell ref="CO2:CP3"/>
    <mergeCell ref="AT2:AT3"/>
    <mergeCell ref="AV2:AV3"/>
    <mergeCell ref="AW2:AW3"/>
    <mergeCell ref="BD2:BD3"/>
    <mergeCell ref="BE2:BE3"/>
    <mergeCell ref="BF2:BF3"/>
    <mergeCell ref="AB2:AB3"/>
    <mergeCell ref="AC2:AC3"/>
  </mergeCells>
  <printOptions horizontalCentered="1" verticalCentered="1"/>
  <pageMargins left="0.25" right="0.25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DX273"/>
  <sheetViews>
    <sheetView topLeftCell="F1" zoomScale="90" zoomScaleNormal="90" workbookViewId="0">
      <selection activeCell="G2" sqref="G2:J4"/>
    </sheetView>
  </sheetViews>
  <sheetFormatPr defaultRowHeight="20.25" customHeight="1" x14ac:dyDescent="0.25"/>
  <cols>
    <col min="1" max="1" width="2.85546875" style="1" customWidth="1"/>
    <col min="2" max="3" width="5.140625" customWidth="1"/>
    <col min="4" max="4" width="22.85546875" customWidth="1"/>
    <col min="5" max="5" width="7.140625" style="1" customWidth="1"/>
    <col min="6" max="6" width="4" style="1" customWidth="1"/>
    <col min="7" max="7" width="3.5703125" customWidth="1"/>
    <col min="8" max="8" width="3.5703125" style="2" customWidth="1"/>
    <col min="9" max="9" width="4.28515625" customWidth="1"/>
    <col min="10" max="10" width="21.42578125" style="3" customWidth="1"/>
    <col min="11" max="11" width="8.5703125" customWidth="1"/>
    <col min="12" max="12" width="2.85546875" customWidth="1"/>
    <col min="13" max="14" width="8.5703125" customWidth="1"/>
    <col min="15" max="15" width="2.85546875" customWidth="1"/>
    <col min="16" max="17" width="8.5703125" customWidth="1"/>
    <col min="18" max="18" width="2.85546875" customWidth="1"/>
    <col min="19" max="20" width="8.5703125" customWidth="1"/>
    <col min="21" max="21" width="2.85546875" customWidth="1"/>
    <col min="22" max="23" width="8.5703125" customWidth="1"/>
    <col min="24" max="24" width="2.85546875" customWidth="1"/>
    <col min="25" max="26" width="8.5703125" customWidth="1"/>
    <col min="27" max="27" width="2.85546875" customWidth="1"/>
    <col min="28" max="29" width="8.5703125" customWidth="1"/>
    <col min="30" max="30" width="2.85546875" customWidth="1"/>
    <col min="31" max="32" width="8.5703125" customWidth="1"/>
    <col min="33" max="33" width="2.85546875" customWidth="1"/>
    <col min="34" max="34" width="8.5703125" customWidth="1"/>
    <col min="35" max="35" width="5" customWidth="1"/>
    <col min="36" max="36" width="2.140625" customWidth="1"/>
    <col min="37" max="37" width="5" customWidth="1"/>
    <col min="38" max="38" width="4.28515625" customWidth="1"/>
    <col min="39" max="39" width="10" customWidth="1"/>
    <col min="40" max="40" width="12.140625" customWidth="1"/>
    <col min="41" max="41" width="7.140625" style="4" customWidth="1"/>
    <col min="42" max="49" width="4.28515625" style="5" hidden="1" customWidth="1"/>
    <col min="50" max="50" width="7.140625" style="4" customWidth="1"/>
    <col min="51" max="55" width="9.28515625" customWidth="1"/>
    <col min="56" max="56" width="28.5703125" customWidth="1"/>
    <col min="57" max="57" width="2.85546875" customWidth="1"/>
    <col min="58" max="58" width="28.5703125" customWidth="1"/>
    <col min="59" max="59" width="7.85546875" customWidth="1"/>
    <col min="60" max="60" width="2.85546875" customWidth="1"/>
    <col min="61" max="61" width="7.85546875" customWidth="1"/>
    <col min="62" max="62" width="1.5703125" customWidth="1"/>
    <col min="63" max="67" width="9.28515625" customWidth="1"/>
    <col min="68" max="68" width="28.5703125" customWidth="1"/>
    <col min="69" max="69" width="2.85546875" customWidth="1"/>
    <col min="70" max="70" width="28.5703125" customWidth="1"/>
    <col min="71" max="71" width="7.85546875" customWidth="1"/>
    <col min="72" max="72" width="2.85546875" customWidth="1"/>
    <col min="73" max="73" width="7.85546875" customWidth="1"/>
    <col min="74" max="74" width="7.140625" customWidth="1"/>
    <col min="75" max="82" width="9.140625" style="6" hidden="1" customWidth="1"/>
    <col min="83" max="83" width="7.140625" customWidth="1"/>
    <col min="84" max="128" width="5" customWidth="1"/>
  </cols>
  <sheetData>
    <row r="1" spans="2:128" ht="20.25" customHeight="1" thickTop="1" thickBot="1" x14ac:dyDescent="0.3">
      <c r="AY1" s="301" t="s">
        <v>49</v>
      </c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K1" s="301" t="s">
        <v>130</v>
      </c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CF1" s="82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4"/>
    </row>
    <row r="2" spans="2:128" ht="20.25" customHeight="1" thickTop="1" x14ac:dyDescent="0.3">
      <c r="B2">
        <v>1</v>
      </c>
      <c r="C2" t="s">
        <v>50</v>
      </c>
      <c r="D2" t="str">
        <f>LOOKUP(C2,'Oranžoví (19)'!$F$52:$F$59,'Oranžoví (19)'!$H$52:$H$59)</f>
        <v>Prok.Velikého "B"</v>
      </c>
      <c r="G2" s="525" t="s">
        <v>54</v>
      </c>
      <c r="H2" s="526"/>
      <c r="I2" s="526"/>
      <c r="J2" s="527"/>
      <c r="K2" s="690">
        <f>G6</f>
        <v>1</v>
      </c>
      <c r="L2" s="691"/>
      <c r="M2" s="691"/>
      <c r="N2" s="691">
        <f>G8</f>
        <v>2</v>
      </c>
      <c r="O2" s="691"/>
      <c r="P2" s="691"/>
      <c r="Q2" s="691">
        <f>G10</f>
        <v>3</v>
      </c>
      <c r="R2" s="691"/>
      <c r="S2" s="691"/>
      <c r="T2" s="691">
        <f>G12</f>
        <v>4</v>
      </c>
      <c r="U2" s="691"/>
      <c r="V2" s="691"/>
      <c r="W2" s="691">
        <f>G14</f>
        <v>5</v>
      </c>
      <c r="X2" s="691"/>
      <c r="Y2" s="691"/>
      <c r="Z2" s="691">
        <f>G16</f>
        <v>6</v>
      </c>
      <c r="AA2" s="691"/>
      <c r="AB2" s="691"/>
      <c r="AC2" s="691">
        <f>G18</f>
        <v>7</v>
      </c>
      <c r="AD2" s="691"/>
      <c r="AE2" s="691"/>
      <c r="AF2" s="691">
        <f>G20</f>
        <v>8</v>
      </c>
      <c r="AG2" s="691"/>
      <c r="AH2" s="704"/>
      <c r="AI2" s="692" t="s">
        <v>3</v>
      </c>
      <c r="AJ2" s="693"/>
      <c r="AK2" s="694"/>
      <c r="AL2" s="701" t="s">
        <v>4</v>
      </c>
      <c r="AM2" s="705" t="s">
        <v>5</v>
      </c>
      <c r="AN2" s="684" t="s">
        <v>55</v>
      </c>
      <c r="AY2" s="554" t="s">
        <v>44</v>
      </c>
      <c r="AZ2" s="556">
        <v>0.4375</v>
      </c>
      <c r="BA2" s="287">
        <v>37</v>
      </c>
      <c r="BB2" s="288" t="s">
        <v>8</v>
      </c>
      <c r="BC2" s="288" t="s">
        <v>9</v>
      </c>
      <c r="BD2" s="281">
        <v>1</v>
      </c>
      <c r="BE2" s="282" t="s">
        <v>10</v>
      </c>
      <c r="BF2" s="283">
        <v>8</v>
      </c>
      <c r="BG2" s="330"/>
      <c r="BH2" s="332" t="s">
        <v>10</v>
      </c>
      <c r="BI2" s="328"/>
      <c r="BK2" s="554" t="s">
        <v>44</v>
      </c>
      <c r="BL2" s="556">
        <v>0.4375</v>
      </c>
      <c r="BM2" s="287">
        <f>BA2+1</f>
        <v>38</v>
      </c>
      <c r="BN2" s="288" t="s">
        <v>8</v>
      </c>
      <c r="BO2" s="288" t="s">
        <v>9</v>
      </c>
      <c r="BP2" s="281">
        <v>2</v>
      </c>
      <c r="BQ2" s="282" t="s">
        <v>10</v>
      </c>
      <c r="BR2" s="283">
        <v>7</v>
      </c>
      <c r="BS2" s="330"/>
      <c r="BT2" s="332" t="s">
        <v>10</v>
      </c>
      <c r="BU2" s="328"/>
      <c r="BW2" s="6" t="str">
        <f t="shared" ref="BW2:CD2" si="0">AY2</f>
        <v>11. KOLO</v>
      </c>
      <c r="BX2" s="6">
        <f t="shared" si="0"/>
        <v>0.4375</v>
      </c>
      <c r="BY2" s="6">
        <f t="shared" si="0"/>
        <v>37</v>
      </c>
      <c r="BZ2" s="6" t="str">
        <f t="shared" si="0"/>
        <v>HŘIŠTĚ</v>
      </c>
      <c r="CA2" s="6" t="str">
        <f t="shared" si="0"/>
        <v>skupina</v>
      </c>
      <c r="CB2" s="6">
        <f t="shared" si="0"/>
        <v>1</v>
      </c>
      <c r="CC2" s="6" t="str">
        <f t="shared" si="0"/>
        <v>:</v>
      </c>
      <c r="CD2" s="6">
        <f t="shared" si="0"/>
        <v>8</v>
      </c>
      <c r="CF2" s="85"/>
      <c r="CG2" s="548" t="str">
        <f>BW2</f>
        <v>11. KOLO</v>
      </c>
      <c r="CH2" s="548"/>
      <c r="CI2" s="548"/>
      <c r="CJ2" s="548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549">
        <f>BY2</f>
        <v>37</v>
      </c>
      <c r="CV2" s="549"/>
      <c r="CW2" s="550" t="s">
        <v>11</v>
      </c>
      <c r="CX2" s="550"/>
      <c r="CY2" s="550"/>
      <c r="CZ2" s="550"/>
      <c r="DA2" s="551" t="s">
        <v>12</v>
      </c>
      <c r="DB2" s="552">
        <f>BX2</f>
        <v>0.4375</v>
      </c>
      <c r="DC2" s="552"/>
      <c r="DD2" s="553" t="s">
        <v>9</v>
      </c>
      <c r="DE2" s="553"/>
      <c r="DF2" s="541" t="str">
        <f>CA3</f>
        <v>F</v>
      </c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7"/>
      <c r="DS2" s="542" t="s">
        <v>13</v>
      </c>
      <c r="DT2" s="542"/>
      <c r="DU2" s="542"/>
      <c r="DV2" s="543">
        <f>BZ3</f>
        <v>4</v>
      </c>
      <c r="DW2" s="543"/>
      <c r="DX2" s="88"/>
    </row>
    <row r="3" spans="2:128" ht="20.25" customHeight="1" thickBot="1" x14ac:dyDescent="0.35">
      <c r="B3">
        <f>B2+1</f>
        <v>2</v>
      </c>
      <c r="C3" t="s">
        <v>51</v>
      </c>
      <c r="D3" t="str">
        <f>LOOKUP(C3,'Oranžoví (19)'!$F$52:$F$59,'Oranžoví (19)'!$H$52:$H$59)</f>
        <v>Ovčárecká "A"</v>
      </c>
      <c r="G3" s="687"/>
      <c r="H3" s="688"/>
      <c r="I3" s="688"/>
      <c r="J3" s="689"/>
      <c r="K3" s="712" t="str">
        <f>H6</f>
        <v>A1</v>
      </c>
      <c r="L3" s="713"/>
      <c r="M3" s="713"/>
      <c r="N3" s="713" t="str">
        <f>H8</f>
        <v>A2</v>
      </c>
      <c r="O3" s="713"/>
      <c r="P3" s="713"/>
      <c r="Q3" s="713" t="str">
        <f>H10</f>
        <v>B1</v>
      </c>
      <c r="R3" s="713"/>
      <c r="S3" s="713"/>
      <c r="T3" s="713" t="str">
        <f>H12</f>
        <v>B2</v>
      </c>
      <c r="U3" s="713"/>
      <c r="V3" s="713"/>
      <c r="W3" s="713" t="str">
        <f>H14</f>
        <v>C1</v>
      </c>
      <c r="X3" s="713"/>
      <c r="Y3" s="713"/>
      <c r="Z3" s="713" t="str">
        <f>H16</f>
        <v>C2</v>
      </c>
      <c r="AA3" s="713"/>
      <c r="AB3" s="713"/>
      <c r="AC3" s="713" t="str">
        <f>H18</f>
        <v>D1</v>
      </c>
      <c r="AD3" s="713"/>
      <c r="AE3" s="713"/>
      <c r="AF3" s="713" t="str">
        <f>H20</f>
        <v>D2</v>
      </c>
      <c r="AG3" s="713"/>
      <c r="AH3" s="714"/>
      <c r="AI3" s="695"/>
      <c r="AJ3" s="696"/>
      <c r="AK3" s="697"/>
      <c r="AL3" s="702"/>
      <c r="AM3" s="706"/>
      <c r="AN3" s="685"/>
      <c r="AY3" s="555"/>
      <c r="AZ3" s="557"/>
      <c r="BA3" s="290" t="s">
        <v>14</v>
      </c>
      <c r="BB3" s="291">
        <v>4</v>
      </c>
      <c r="BC3" s="291" t="s">
        <v>54</v>
      </c>
      <c r="BD3" s="284" t="str">
        <f>LOOKUP(BD2,$B$2:$B$9,$D$2:$D$9)</f>
        <v>Prok.Velikého "B"</v>
      </c>
      <c r="BE3" s="285"/>
      <c r="BF3" s="286" t="str">
        <f>LOOKUP(BF2,$B$2:$B$9,$D$2:$D$9)</f>
        <v>Kmochova  "B"</v>
      </c>
      <c r="BG3" s="331"/>
      <c r="BH3" s="333"/>
      <c r="BI3" s="329"/>
      <c r="BK3" s="555"/>
      <c r="BL3" s="557"/>
      <c r="BM3" s="290" t="s">
        <v>14</v>
      </c>
      <c r="BN3" s="291">
        <v>5</v>
      </c>
      <c r="BO3" s="291" t="s">
        <v>54</v>
      </c>
      <c r="BP3" s="284" t="str">
        <f>LOOKUP(BP2,$B$2:$B$9,$D$2:$D$9)</f>
        <v>Ovčárecká "A"</v>
      </c>
      <c r="BQ3" s="285"/>
      <c r="BR3" s="286" t="str">
        <f>LOOKUP(BR2,$B$2:$B$9,$D$2:$D$9)</f>
        <v>Červ.Pečky "B"</v>
      </c>
      <c r="BS3" s="331"/>
      <c r="BT3" s="333"/>
      <c r="BU3" s="329"/>
      <c r="BZ3" s="6">
        <f>BB3</f>
        <v>4</v>
      </c>
      <c r="CA3" s="6" t="str">
        <f>BC3</f>
        <v>F</v>
      </c>
      <c r="CB3" s="6" t="str">
        <f>BD3</f>
        <v>Prok.Velikého "B"</v>
      </c>
      <c r="CC3" s="6">
        <f>BE3</f>
        <v>0</v>
      </c>
      <c r="CD3" s="6" t="str">
        <f>BF3</f>
        <v>Kmochova  "B"</v>
      </c>
      <c r="CF3" s="85"/>
      <c r="CG3" s="548"/>
      <c r="CH3" s="548"/>
      <c r="CI3" s="548"/>
      <c r="CJ3" s="548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549"/>
      <c r="CV3" s="549"/>
      <c r="CW3" s="550"/>
      <c r="CX3" s="550"/>
      <c r="CY3" s="550"/>
      <c r="CZ3" s="550"/>
      <c r="DA3" s="551"/>
      <c r="DB3" s="552"/>
      <c r="DC3" s="552"/>
      <c r="DD3" s="553"/>
      <c r="DE3" s="553"/>
      <c r="DF3" s="541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7"/>
      <c r="DS3" s="542"/>
      <c r="DT3" s="542"/>
      <c r="DU3" s="542"/>
      <c r="DV3" s="543"/>
      <c r="DW3" s="543"/>
      <c r="DX3" s="88"/>
    </row>
    <row r="4" spans="2:128" ht="20.25" customHeight="1" thickTop="1" thickBot="1" x14ac:dyDescent="0.35">
      <c r="B4">
        <f t="shared" ref="B4:B9" si="1">B3+1</f>
        <v>3</v>
      </c>
      <c r="C4" t="s">
        <v>52</v>
      </c>
      <c r="D4" t="str">
        <f>LOOKUP(C4,'Oranžoví (19)'!$F$52:$F$59,'Oranžoví (19)'!$H$52:$H$59)</f>
        <v>Červ. Pečky "A"</v>
      </c>
      <c r="G4" s="687"/>
      <c r="H4" s="688"/>
      <c r="I4" s="688"/>
      <c r="J4" s="689"/>
      <c r="K4" s="708" t="str">
        <f>I6</f>
        <v>Prok.Velikého "B"</v>
      </c>
      <c r="L4" s="709"/>
      <c r="M4" s="709"/>
      <c r="N4" s="709" t="str">
        <f>I8</f>
        <v>Ovčárecká "A"</v>
      </c>
      <c r="O4" s="709"/>
      <c r="P4" s="709"/>
      <c r="Q4" s="709" t="str">
        <f>I10</f>
        <v>Červ. Pečky "A"</v>
      </c>
      <c r="R4" s="709"/>
      <c r="S4" s="709"/>
      <c r="T4" s="709" t="str">
        <f>I12</f>
        <v>Mnichovická "A"</v>
      </c>
      <c r="U4" s="709"/>
      <c r="V4" s="709"/>
      <c r="W4" s="709" t="str">
        <f>I14</f>
        <v>Kmochova "A"</v>
      </c>
      <c r="X4" s="709"/>
      <c r="Y4" s="709"/>
      <c r="Z4" s="709" t="str">
        <f>I16</f>
        <v>Prok.Velikého "A"</v>
      </c>
      <c r="AA4" s="709"/>
      <c r="AB4" s="709"/>
      <c r="AC4" s="709" t="str">
        <f>I18</f>
        <v>Červ.Pečky "B"</v>
      </c>
      <c r="AD4" s="709"/>
      <c r="AE4" s="709"/>
      <c r="AF4" s="709" t="str">
        <f>I20</f>
        <v>Kmochova  "B"</v>
      </c>
      <c r="AG4" s="709"/>
      <c r="AH4" s="728"/>
      <c r="AI4" s="695"/>
      <c r="AJ4" s="696"/>
      <c r="AK4" s="697"/>
      <c r="AL4" s="702"/>
      <c r="AM4" s="706"/>
      <c r="AN4" s="685"/>
      <c r="AO4" s="77"/>
      <c r="AY4" s="594" t="s">
        <v>45</v>
      </c>
      <c r="AZ4" s="556">
        <f>AZ2+$AZ$31</f>
        <v>0.44583333333333336</v>
      </c>
      <c r="BA4" s="287">
        <f>BA2+4</f>
        <v>41</v>
      </c>
      <c r="BB4" s="288" t="s">
        <v>8</v>
      </c>
      <c r="BC4" s="288" t="s">
        <v>9</v>
      </c>
      <c r="BD4" s="281">
        <v>1</v>
      </c>
      <c r="BE4" s="282" t="s">
        <v>10</v>
      </c>
      <c r="BF4" s="283">
        <v>7</v>
      </c>
      <c r="BG4" s="330"/>
      <c r="BH4" s="332" t="s">
        <v>10</v>
      </c>
      <c r="BI4" s="328"/>
      <c r="BK4" s="594" t="s">
        <v>45</v>
      </c>
      <c r="BL4" s="556">
        <f>BL2+$AZ$31</f>
        <v>0.44583333333333336</v>
      </c>
      <c r="BM4" s="287">
        <f>BM2+4</f>
        <v>42</v>
      </c>
      <c r="BN4" s="288" t="s">
        <v>8</v>
      </c>
      <c r="BO4" s="288" t="s">
        <v>9</v>
      </c>
      <c r="BP4" s="281">
        <v>2</v>
      </c>
      <c r="BQ4" s="282" t="s">
        <v>10</v>
      </c>
      <c r="BR4" s="283">
        <v>6</v>
      </c>
      <c r="BS4" s="330"/>
      <c r="BT4" s="332" t="s">
        <v>10</v>
      </c>
      <c r="BU4" s="328"/>
      <c r="CF4" s="85"/>
      <c r="CG4" s="89"/>
      <c r="CH4" s="89"/>
      <c r="CI4" s="89"/>
      <c r="CJ4" s="89"/>
      <c r="CK4" s="587" t="s">
        <v>16</v>
      </c>
      <c r="CL4" s="587"/>
      <c r="CM4" s="90">
        <f>CB2</f>
        <v>1</v>
      </c>
      <c r="CN4" s="91" t="s">
        <v>17</v>
      </c>
      <c r="CO4" s="585" t="str">
        <f>LOOKUP(CM4,$B$2:$B$9,$D$2:$D$9)</f>
        <v>Prok.Velikého "B"</v>
      </c>
      <c r="CP4" s="585"/>
      <c r="CQ4" s="585"/>
      <c r="CR4" s="585"/>
      <c r="CS4" s="585"/>
      <c r="CT4" s="585"/>
      <c r="CU4" s="585"/>
      <c r="CV4" s="585"/>
      <c r="CW4" s="585"/>
      <c r="CX4" s="585"/>
      <c r="CY4" s="586"/>
      <c r="CZ4" s="586"/>
      <c r="DA4" s="92"/>
      <c r="DB4" s="92"/>
      <c r="DC4" s="92"/>
      <c r="DD4" s="92"/>
      <c r="DE4" s="92"/>
      <c r="DF4" s="89"/>
      <c r="DG4" s="587" t="s">
        <v>16</v>
      </c>
      <c r="DH4" s="587"/>
      <c r="DI4" s="90">
        <f>CD2</f>
        <v>8</v>
      </c>
      <c r="DJ4" s="91" t="s">
        <v>17</v>
      </c>
      <c r="DK4" s="585" t="str">
        <f>LOOKUP(DI4,$B$2:$B$9,$D$2:$D$9)</f>
        <v>Kmochova  "B"</v>
      </c>
      <c r="DL4" s="585"/>
      <c r="DM4" s="585"/>
      <c r="DN4" s="585"/>
      <c r="DO4" s="585"/>
      <c r="DP4" s="585"/>
      <c r="DQ4" s="585"/>
      <c r="DR4" s="585"/>
      <c r="DS4" s="585"/>
      <c r="DT4" s="585"/>
      <c r="DU4" s="585"/>
      <c r="DV4" s="585"/>
      <c r="DW4" s="585"/>
      <c r="DX4" s="88"/>
    </row>
    <row r="5" spans="2:128" ht="20.25" customHeight="1" thickTop="1" thickBot="1" x14ac:dyDescent="0.35">
      <c r="B5">
        <f t="shared" si="1"/>
        <v>4</v>
      </c>
      <c r="C5" t="s">
        <v>53</v>
      </c>
      <c r="D5" t="str">
        <f>LOOKUP(C5,'Oranžoví (19)'!$F$52:$F$59,'Oranžoví (19)'!$H$52:$H$59)</f>
        <v>Mnichovická "A"</v>
      </c>
      <c r="G5" s="725" t="s">
        <v>58</v>
      </c>
      <c r="H5" s="726"/>
      <c r="I5" s="726"/>
      <c r="J5" s="727"/>
      <c r="K5" s="710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711"/>
      <c r="AD5" s="711"/>
      <c r="AE5" s="711"/>
      <c r="AF5" s="711"/>
      <c r="AG5" s="711"/>
      <c r="AH5" s="729"/>
      <c r="AI5" s="698"/>
      <c r="AJ5" s="699"/>
      <c r="AK5" s="700"/>
      <c r="AL5" s="703"/>
      <c r="AM5" s="707"/>
      <c r="AN5" s="686"/>
      <c r="AP5" s="387">
        <f>IF(K6&gt;M6,2,IF(K6&lt;M6,1,0))</f>
        <v>0</v>
      </c>
      <c r="AQ5" s="387">
        <f>IF(N6&gt;P6,2,IF(N6&lt;P6,1,0))</f>
        <v>2</v>
      </c>
      <c r="AR5" s="387">
        <f>IF(Q6&gt;S6,2,IF(Q6&lt;S6,1,0))</f>
        <v>1</v>
      </c>
      <c r="AS5" s="387">
        <f>IF(T6&gt;V6,2,IF(T6&lt;V6,1,0))</f>
        <v>1</v>
      </c>
      <c r="AT5" s="387">
        <f>IF(W6&gt;Y6,2,IF(W6&lt;Y6,1,0))</f>
        <v>2</v>
      </c>
      <c r="AU5" s="387">
        <f>IF(Z6&gt;AB6,2,IF(Z6&lt;AB6,1,0))</f>
        <v>1</v>
      </c>
      <c r="AV5" s="387">
        <f>IF(AC6&gt;AE6,2,IF(AC6&lt;AE6,1,0))</f>
        <v>1</v>
      </c>
      <c r="AW5" s="387">
        <f>IF(AF6&gt;AH6,2,IF(AF6&lt;AH6,1,0))</f>
        <v>1</v>
      </c>
      <c r="AY5" s="594"/>
      <c r="AZ5" s="557"/>
      <c r="BA5" s="290" t="s">
        <v>14</v>
      </c>
      <c r="BB5" s="291">
        <f>BB3</f>
        <v>4</v>
      </c>
      <c r="BC5" s="291" t="s">
        <v>54</v>
      </c>
      <c r="BD5" s="284" t="str">
        <f>LOOKUP(BD4,$B$2:$B$9,$D$2:$D$9)</f>
        <v>Prok.Velikého "B"</v>
      </c>
      <c r="BE5" s="285"/>
      <c r="BF5" s="286" t="str">
        <f>LOOKUP(BF4,$B$2:$B$9,$D$2:$D$9)</f>
        <v>Červ.Pečky "B"</v>
      </c>
      <c r="BG5" s="331"/>
      <c r="BH5" s="333"/>
      <c r="BI5" s="329"/>
      <c r="BK5" s="594"/>
      <c r="BL5" s="557"/>
      <c r="BM5" s="290" t="s">
        <v>14</v>
      </c>
      <c r="BN5" s="291">
        <f>BN3</f>
        <v>5</v>
      </c>
      <c r="BO5" s="291" t="s">
        <v>54</v>
      </c>
      <c r="BP5" s="284" t="str">
        <f>LOOKUP(BP4,$B$2:$B$9,$D$2:$D$9)</f>
        <v>Ovčárecká "A"</v>
      </c>
      <c r="BQ5" s="285"/>
      <c r="BR5" s="286" t="str">
        <f>LOOKUP(BR4,$B$2:$B$9,$D$2:$D$9)</f>
        <v>Prok.Velikého "A"</v>
      </c>
      <c r="BS5" s="331"/>
      <c r="BT5" s="333"/>
      <c r="BU5" s="329"/>
      <c r="CF5" s="85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93"/>
      <c r="DS5" s="93"/>
      <c r="DT5" s="93"/>
      <c r="DU5" s="93"/>
      <c r="DV5" s="93"/>
      <c r="DW5" s="93"/>
      <c r="DX5" s="88"/>
    </row>
    <row r="6" spans="2:128" ht="20.25" customHeight="1" thickTop="1" x14ac:dyDescent="0.3">
      <c r="B6">
        <f t="shared" si="1"/>
        <v>5</v>
      </c>
      <c r="C6" t="s">
        <v>67</v>
      </c>
      <c r="D6" t="str">
        <f>LOOKUP(C6,'Oranžoví (19)'!$F$52:$F$59,'Oranžoví (19)'!$H$52:$H$59)</f>
        <v>Kmochova "A"</v>
      </c>
      <c r="G6" s="715">
        <v>1</v>
      </c>
      <c r="H6" s="717" t="s">
        <v>50</v>
      </c>
      <c r="I6" s="718" t="str">
        <f>LOOKUP(G6,B$2:B$9,D$2:D$9)</f>
        <v>Prok.Velikého "B"</v>
      </c>
      <c r="J6" s="719"/>
      <c r="K6" s="579"/>
      <c r="L6" s="580"/>
      <c r="M6" s="581"/>
      <c r="N6" s="722">
        <v>13</v>
      </c>
      <c r="O6" s="723" t="s">
        <v>10</v>
      </c>
      <c r="P6" s="665">
        <v>6</v>
      </c>
      <c r="Q6" s="563">
        <v>6</v>
      </c>
      <c r="R6" s="565" t="s">
        <v>10</v>
      </c>
      <c r="S6" s="573">
        <v>8</v>
      </c>
      <c r="T6" s="563">
        <v>0</v>
      </c>
      <c r="U6" s="565" t="s">
        <v>10</v>
      </c>
      <c r="V6" s="573">
        <v>9</v>
      </c>
      <c r="W6" s="563">
        <v>7</v>
      </c>
      <c r="X6" s="565" t="s">
        <v>10</v>
      </c>
      <c r="Y6" s="565">
        <v>6</v>
      </c>
      <c r="Z6" s="563">
        <v>6</v>
      </c>
      <c r="AA6" s="565" t="s">
        <v>10</v>
      </c>
      <c r="AB6" s="565">
        <v>11</v>
      </c>
      <c r="AC6" s="563">
        <v>2</v>
      </c>
      <c r="AD6" s="565" t="s">
        <v>10</v>
      </c>
      <c r="AE6" s="565">
        <v>9</v>
      </c>
      <c r="AF6" s="563">
        <v>5</v>
      </c>
      <c r="AG6" s="565" t="s">
        <v>10</v>
      </c>
      <c r="AH6" s="567">
        <v>7</v>
      </c>
      <c r="AI6" s="569">
        <f>K6+N6+Q6+T6+Z6+AF6+W6+AC6</f>
        <v>39</v>
      </c>
      <c r="AJ6" s="571" t="s">
        <v>10</v>
      </c>
      <c r="AK6" s="571">
        <f>M6+P6+S6+V6+AH6+Y6+AB6+AE6</f>
        <v>56</v>
      </c>
      <c r="AL6" s="595">
        <f>IF(AI6=0,0,AI6/AK6)</f>
        <v>0.6964285714285714</v>
      </c>
      <c r="AM6" s="597">
        <f>AP5+AQ5+AR5+AS5+AT5+AU5+AV5+AW5+(AL6/100)</f>
        <v>9.006964285714286</v>
      </c>
      <c r="AN6" s="392">
        <f>IF(AM6=0,"",RANK(AM6,AM$6:AM$21))</f>
        <v>6</v>
      </c>
      <c r="AP6" s="387"/>
      <c r="AQ6" s="387"/>
      <c r="AR6" s="387"/>
      <c r="AS6" s="387"/>
      <c r="AT6" s="387"/>
      <c r="AU6" s="387"/>
      <c r="AV6" s="387"/>
      <c r="AW6" s="387"/>
      <c r="AY6" s="554" t="s">
        <v>46</v>
      </c>
      <c r="AZ6" s="556">
        <f>AZ4+$AZ$31</f>
        <v>0.45416666666666672</v>
      </c>
      <c r="BA6" s="287">
        <f>BA4+4</f>
        <v>45</v>
      </c>
      <c r="BB6" s="288" t="s">
        <v>8</v>
      </c>
      <c r="BC6" s="288" t="s">
        <v>9</v>
      </c>
      <c r="BD6" s="281">
        <v>1</v>
      </c>
      <c r="BE6" s="282" t="s">
        <v>10</v>
      </c>
      <c r="BF6" s="283">
        <v>6</v>
      </c>
      <c r="BG6" s="330"/>
      <c r="BH6" s="332" t="s">
        <v>10</v>
      </c>
      <c r="BI6" s="328"/>
      <c r="BK6" s="554" t="s">
        <v>46</v>
      </c>
      <c r="BL6" s="556">
        <f>BL4+$AZ$31</f>
        <v>0.45416666666666672</v>
      </c>
      <c r="BM6" s="287">
        <f>BM4+4</f>
        <v>46</v>
      </c>
      <c r="BN6" s="288" t="s">
        <v>8</v>
      </c>
      <c r="BO6" s="288" t="s">
        <v>9</v>
      </c>
      <c r="BP6" s="281">
        <v>2</v>
      </c>
      <c r="BQ6" s="282" t="s">
        <v>10</v>
      </c>
      <c r="BR6" s="283">
        <v>5</v>
      </c>
      <c r="BS6" s="330"/>
      <c r="BT6" s="332" t="s">
        <v>10</v>
      </c>
      <c r="BU6" s="328"/>
      <c r="CF6" s="85"/>
      <c r="CG6" s="94" t="s">
        <v>21</v>
      </c>
      <c r="CH6" s="95">
        <f>CM4</f>
        <v>1</v>
      </c>
      <c r="CI6" s="96" t="s">
        <v>10</v>
      </c>
      <c r="CJ6" s="97">
        <v>1</v>
      </c>
      <c r="CK6" s="97">
        <v>2</v>
      </c>
      <c r="CL6" s="97">
        <v>3</v>
      </c>
      <c r="CM6" s="97">
        <v>4</v>
      </c>
      <c r="CN6" s="97">
        <v>5</v>
      </c>
      <c r="CO6" s="97">
        <v>6</v>
      </c>
      <c r="CP6" s="97">
        <v>7</v>
      </c>
      <c r="CQ6" s="97">
        <v>8</v>
      </c>
      <c r="CR6" s="97">
        <v>9</v>
      </c>
      <c r="CS6" s="97">
        <v>10</v>
      </c>
      <c r="CT6" s="97">
        <v>11</v>
      </c>
      <c r="CU6" s="97">
        <v>12</v>
      </c>
      <c r="CV6" s="97">
        <v>13</v>
      </c>
      <c r="CW6" s="97">
        <v>14</v>
      </c>
      <c r="CX6" s="97">
        <v>15</v>
      </c>
      <c r="CY6" s="97">
        <v>16</v>
      </c>
      <c r="CZ6" s="97">
        <v>17</v>
      </c>
      <c r="DA6" s="97">
        <v>18</v>
      </c>
      <c r="DB6" s="97">
        <v>19</v>
      </c>
      <c r="DC6" s="97">
        <v>20</v>
      </c>
      <c r="DD6" s="97">
        <v>21</v>
      </c>
      <c r="DE6" s="97">
        <v>22</v>
      </c>
      <c r="DF6" s="97">
        <v>23</v>
      </c>
      <c r="DG6" s="97">
        <v>24</v>
      </c>
      <c r="DH6" s="97">
        <v>25</v>
      </c>
      <c r="DI6" s="97">
        <v>26</v>
      </c>
      <c r="DJ6" s="97">
        <v>27</v>
      </c>
      <c r="DK6" s="97">
        <v>28</v>
      </c>
      <c r="DL6" s="97">
        <v>29</v>
      </c>
      <c r="DM6" s="97">
        <v>30</v>
      </c>
      <c r="DN6" s="97">
        <v>31</v>
      </c>
      <c r="DO6" s="97">
        <v>32</v>
      </c>
      <c r="DP6" s="97">
        <v>33</v>
      </c>
      <c r="DQ6" s="97">
        <v>34</v>
      </c>
      <c r="DR6" s="98">
        <v>35</v>
      </c>
      <c r="DS6" s="98">
        <v>36</v>
      </c>
      <c r="DT6" s="98">
        <v>37</v>
      </c>
      <c r="DU6" s="98">
        <v>38</v>
      </c>
      <c r="DV6" s="98">
        <v>39</v>
      </c>
      <c r="DW6" s="98">
        <v>40</v>
      </c>
      <c r="DX6" s="88"/>
    </row>
    <row r="7" spans="2:128" ht="20.25" customHeight="1" thickBot="1" x14ac:dyDescent="0.35">
      <c r="B7">
        <f t="shared" si="1"/>
        <v>6</v>
      </c>
      <c r="C7" t="s">
        <v>68</v>
      </c>
      <c r="D7" t="str">
        <f>LOOKUP(C7,'Oranžoví (19)'!$F$52:$F$59,'Oranžoví (19)'!$H$52:$H$59)</f>
        <v>Prok.Velikého "A"</v>
      </c>
      <c r="G7" s="716"/>
      <c r="H7" s="677"/>
      <c r="I7" s="720"/>
      <c r="J7" s="721"/>
      <c r="K7" s="582"/>
      <c r="L7" s="583"/>
      <c r="M7" s="584"/>
      <c r="N7" s="673"/>
      <c r="O7" s="724"/>
      <c r="P7" s="666"/>
      <c r="Q7" s="564"/>
      <c r="R7" s="566"/>
      <c r="S7" s="574"/>
      <c r="T7" s="564"/>
      <c r="U7" s="566"/>
      <c r="V7" s="574"/>
      <c r="W7" s="564"/>
      <c r="X7" s="566"/>
      <c r="Y7" s="566"/>
      <c r="Z7" s="564"/>
      <c r="AA7" s="566"/>
      <c r="AB7" s="566"/>
      <c r="AC7" s="564"/>
      <c r="AD7" s="566"/>
      <c r="AE7" s="566"/>
      <c r="AF7" s="564"/>
      <c r="AG7" s="566"/>
      <c r="AH7" s="568"/>
      <c r="AI7" s="570"/>
      <c r="AJ7" s="572"/>
      <c r="AK7" s="572"/>
      <c r="AL7" s="596"/>
      <c r="AM7" s="598"/>
      <c r="AN7" s="393"/>
      <c r="AP7" s="387">
        <f>IF(K8&gt;M8,2,IF(K8&lt;M8,1,0))</f>
        <v>1</v>
      </c>
      <c r="AQ7" s="387">
        <f>IF(N8&gt;P8,2,IF(N8&lt;P8,1,0))</f>
        <v>0</v>
      </c>
      <c r="AR7" s="387">
        <f>IF(Q8&gt;S8,2,IF(Q8&lt;S8,1,0))</f>
        <v>1</v>
      </c>
      <c r="AS7" s="387">
        <f>IF(T8&gt;V8,2,IF(T8&lt;V8,1,0))</f>
        <v>1</v>
      </c>
      <c r="AT7" s="387">
        <f>IF(W8&gt;Y8,2,IF(W8&lt;Y8,1,0))</f>
        <v>1</v>
      </c>
      <c r="AU7" s="387">
        <f>IF(Z8&gt;AB8,2,IF(Z8&lt;AB8,1,0))</f>
        <v>1</v>
      </c>
      <c r="AV7" s="387">
        <f>IF(AC8&gt;AE8,2,IF(AC8&lt;AE8,1,0))</f>
        <v>2</v>
      </c>
      <c r="AW7" s="387">
        <f>IF(AF8&gt;AH8,2,IF(AF8&lt;AH8,1,0))</f>
        <v>1</v>
      </c>
      <c r="AY7" s="555"/>
      <c r="AZ7" s="557"/>
      <c r="BA7" s="290" t="s">
        <v>14</v>
      </c>
      <c r="BB7" s="291">
        <f>BB5</f>
        <v>4</v>
      </c>
      <c r="BC7" s="291" t="s">
        <v>54</v>
      </c>
      <c r="BD7" s="284" t="str">
        <f>LOOKUP(BD6,$B$2:$B$9,$D$2:$D$9)</f>
        <v>Prok.Velikého "B"</v>
      </c>
      <c r="BE7" s="285"/>
      <c r="BF7" s="286" t="str">
        <f>LOOKUP(BF6,$B$2:$B$9,$D$2:$D$9)</f>
        <v>Prok.Velikého "A"</v>
      </c>
      <c r="BG7" s="331"/>
      <c r="BH7" s="333"/>
      <c r="BI7" s="329"/>
      <c r="BK7" s="555"/>
      <c r="BL7" s="557"/>
      <c r="BM7" s="290" t="s">
        <v>14</v>
      </c>
      <c r="BN7" s="291">
        <f>BN5</f>
        <v>5</v>
      </c>
      <c r="BO7" s="291" t="s">
        <v>54</v>
      </c>
      <c r="BP7" s="284" t="str">
        <f>LOOKUP(BP6,$B$2:$B$9,$D$2:$D$9)</f>
        <v>Ovčárecká "A"</v>
      </c>
      <c r="BQ7" s="285"/>
      <c r="BR7" s="286" t="str">
        <f>LOOKUP(BR6,$B$2:$B$9,$D$2:$D$9)</f>
        <v>Kmochova "A"</v>
      </c>
      <c r="BS7" s="331"/>
      <c r="BT7" s="333"/>
      <c r="BU7" s="329"/>
      <c r="CF7" s="85"/>
      <c r="CG7" s="99"/>
      <c r="CH7" s="100"/>
      <c r="CI7" s="101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3"/>
      <c r="DS7" s="103"/>
      <c r="DT7" s="103"/>
      <c r="DU7" s="103"/>
      <c r="DV7" s="103"/>
      <c r="DW7" s="103"/>
      <c r="DX7" s="88"/>
    </row>
    <row r="8" spans="2:128" ht="20.25" customHeight="1" thickTop="1" x14ac:dyDescent="0.3">
      <c r="B8">
        <f t="shared" si="1"/>
        <v>7</v>
      </c>
      <c r="C8" t="s">
        <v>69</v>
      </c>
      <c r="D8" t="s">
        <v>62</v>
      </c>
      <c r="G8" s="716">
        <v>2</v>
      </c>
      <c r="H8" s="676" t="s">
        <v>51</v>
      </c>
      <c r="I8" s="678" t="str">
        <f>LOOKUP(G8,B$2:B$9,D$2:D$9)</f>
        <v>Ovčárecká "A"</v>
      </c>
      <c r="J8" s="679"/>
      <c r="K8" s="730">
        <f>P6</f>
        <v>6</v>
      </c>
      <c r="L8" s="724" t="s">
        <v>10</v>
      </c>
      <c r="M8" s="666">
        <f>N6</f>
        <v>13</v>
      </c>
      <c r="N8" s="609"/>
      <c r="O8" s="583"/>
      <c r="P8" s="584"/>
      <c r="Q8" s="564">
        <v>2</v>
      </c>
      <c r="R8" s="566" t="s">
        <v>10</v>
      </c>
      <c r="S8" s="574">
        <v>13</v>
      </c>
      <c r="T8" s="564">
        <v>5</v>
      </c>
      <c r="U8" s="566" t="s">
        <v>10</v>
      </c>
      <c r="V8" s="574">
        <v>6</v>
      </c>
      <c r="W8" s="564">
        <v>7</v>
      </c>
      <c r="X8" s="566" t="s">
        <v>10</v>
      </c>
      <c r="Y8" s="566">
        <v>14</v>
      </c>
      <c r="Z8" s="564">
        <v>6</v>
      </c>
      <c r="AA8" s="566" t="s">
        <v>10</v>
      </c>
      <c r="AB8" s="566">
        <v>12</v>
      </c>
      <c r="AC8" s="564">
        <v>9</v>
      </c>
      <c r="AD8" s="566" t="s">
        <v>10</v>
      </c>
      <c r="AE8" s="566">
        <v>5</v>
      </c>
      <c r="AF8" s="564">
        <v>5</v>
      </c>
      <c r="AG8" s="566" t="s">
        <v>10</v>
      </c>
      <c r="AH8" s="568">
        <v>8</v>
      </c>
      <c r="AI8" s="603">
        <f>K8+N8+Q8+T8+Z8+AF8+W8+AC8</f>
        <v>40</v>
      </c>
      <c r="AJ8" s="604" t="s">
        <v>10</v>
      </c>
      <c r="AK8" s="604">
        <f>M8+P8+S8+V8+AH8+Y8+AB8+AE8</f>
        <v>71</v>
      </c>
      <c r="AL8" s="602">
        <f>IF(AI8=0,0,AI8/AK8)</f>
        <v>0.56338028169014087</v>
      </c>
      <c r="AM8" s="601">
        <f>AP7+AQ7+AR7+AS7+AT7+AU7+AV7+AW7+(AL8/100)</f>
        <v>8.0056338028169023</v>
      </c>
      <c r="AN8" s="402">
        <f>IF(AM8=0,"",RANK(AM8,AM$6:AM$21))</f>
        <v>8</v>
      </c>
      <c r="AP8" s="387"/>
      <c r="AQ8" s="387"/>
      <c r="AR8" s="387"/>
      <c r="AS8" s="387"/>
      <c r="AT8" s="387"/>
      <c r="AU8" s="387"/>
      <c r="AV8" s="387"/>
      <c r="AW8" s="387"/>
      <c r="AY8" s="554" t="s">
        <v>47</v>
      </c>
      <c r="AZ8" s="556">
        <f>AZ6+$AZ$31</f>
        <v>0.46250000000000008</v>
      </c>
      <c r="BA8" s="287">
        <f>BA6+4</f>
        <v>49</v>
      </c>
      <c r="BB8" s="288" t="s">
        <v>8</v>
      </c>
      <c r="BC8" s="288" t="s">
        <v>9</v>
      </c>
      <c r="BD8" s="281">
        <v>1</v>
      </c>
      <c r="BE8" s="282" t="s">
        <v>10</v>
      </c>
      <c r="BF8" s="283">
        <v>5</v>
      </c>
      <c r="BG8" s="330"/>
      <c r="BH8" s="332" t="s">
        <v>10</v>
      </c>
      <c r="BI8" s="328"/>
      <c r="BK8" s="554" t="s">
        <v>47</v>
      </c>
      <c r="BL8" s="556">
        <f>BL6+$AZ$31</f>
        <v>0.46250000000000008</v>
      </c>
      <c r="BM8" s="287">
        <f>BM6+4</f>
        <v>50</v>
      </c>
      <c r="BN8" s="288" t="s">
        <v>8</v>
      </c>
      <c r="BO8" s="288" t="s">
        <v>9</v>
      </c>
      <c r="BP8" s="281">
        <v>2</v>
      </c>
      <c r="BQ8" s="282" t="s">
        <v>10</v>
      </c>
      <c r="BR8" s="283">
        <v>8</v>
      </c>
      <c r="BS8" s="330"/>
      <c r="BT8" s="332" t="s">
        <v>10</v>
      </c>
      <c r="BU8" s="328"/>
      <c r="CF8" s="85"/>
      <c r="CG8" s="104" t="s">
        <v>21</v>
      </c>
      <c r="CH8" s="105">
        <f>DI4</f>
        <v>8</v>
      </c>
      <c r="CI8" s="106" t="s">
        <v>10</v>
      </c>
      <c r="CJ8" s="97">
        <v>1</v>
      </c>
      <c r="CK8" s="97">
        <v>2</v>
      </c>
      <c r="CL8" s="97">
        <v>3</v>
      </c>
      <c r="CM8" s="97">
        <v>4</v>
      </c>
      <c r="CN8" s="97">
        <v>5</v>
      </c>
      <c r="CO8" s="97">
        <v>6</v>
      </c>
      <c r="CP8" s="97">
        <v>7</v>
      </c>
      <c r="CQ8" s="97">
        <v>8</v>
      </c>
      <c r="CR8" s="97">
        <v>9</v>
      </c>
      <c r="CS8" s="97">
        <v>10</v>
      </c>
      <c r="CT8" s="97">
        <v>11</v>
      </c>
      <c r="CU8" s="97">
        <v>12</v>
      </c>
      <c r="CV8" s="97">
        <v>13</v>
      </c>
      <c r="CW8" s="97">
        <v>14</v>
      </c>
      <c r="CX8" s="97">
        <v>15</v>
      </c>
      <c r="CY8" s="97">
        <v>16</v>
      </c>
      <c r="CZ8" s="97">
        <v>17</v>
      </c>
      <c r="DA8" s="97">
        <v>18</v>
      </c>
      <c r="DB8" s="97">
        <v>19</v>
      </c>
      <c r="DC8" s="97">
        <v>20</v>
      </c>
      <c r="DD8" s="97">
        <v>21</v>
      </c>
      <c r="DE8" s="97">
        <v>22</v>
      </c>
      <c r="DF8" s="97">
        <v>23</v>
      </c>
      <c r="DG8" s="97">
        <v>24</v>
      </c>
      <c r="DH8" s="97">
        <v>25</v>
      </c>
      <c r="DI8" s="97">
        <v>26</v>
      </c>
      <c r="DJ8" s="97">
        <v>27</v>
      </c>
      <c r="DK8" s="97">
        <v>28</v>
      </c>
      <c r="DL8" s="97">
        <v>29</v>
      </c>
      <c r="DM8" s="97">
        <v>30</v>
      </c>
      <c r="DN8" s="97">
        <v>31</v>
      </c>
      <c r="DO8" s="97">
        <v>32</v>
      </c>
      <c r="DP8" s="97">
        <v>33</v>
      </c>
      <c r="DQ8" s="97">
        <v>34</v>
      </c>
      <c r="DR8" s="98">
        <v>35</v>
      </c>
      <c r="DS8" s="98">
        <v>36</v>
      </c>
      <c r="DT8" s="98">
        <v>37</v>
      </c>
      <c r="DU8" s="98">
        <v>38</v>
      </c>
      <c r="DV8" s="98">
        <v>39</v>
      </c>
      <c r="DW8" s="98">
        <v>40</v>
      </c>
      <c r="DX8" s="88"/>
    </row>
    <row r="9" spans="2:128" ht="20.25" customHeight="1" thickBot="1" x14ac:dyDescent="0.35">
      <c r="B9">
        <f t="shared" si="1"/>
        <v>8</v>
      </c>
      <c r="C9" t="s">
        <v>70</v>
      </c>
      <c r="D9" t="s">
        <v>136</v>
      </c>
      <c r="G9" s="716"/>
      <c r="H9" s="677"/>
      <c r="I9" s="680"/>
      <c r="J9" s="681"/>
      <c r="K9" s="730"/>
      <c r="L9" s="724"/>
      <c r="M9" s="666"/>
      <c r="N9" s="609"/>
      <c r="O9" s="583"/>
      <c r="P9" s="584"/>
      <c r="Q9" s="564"/>
      <c r="R9" s="566"/>
      <c r="S9" s="574"/>
      <c r="T9" s="564"/>
      <c r="U9" s="566"/>
      <c r="V9" s="574"/>
      <c r="W9" s="564"/>
      <c r="X9" s="566"/>
      <c r="Y9" s="566"/>
      <c r="Z9" s="564"/>
      <c r="AA9" s="566"/>
      <c r="AB9" s="566"/>
      <c r="AC9" s="564"/>
      <c r="AD9" s="566"/>
      <c r="AE9" s="566"/>
      <c r="AF9" s="564"/>
      <c r="AG9" s="566"/>
      <c r="AH9" s="568"/>
      <c r="AI9" s="570"/>
      <c r="AJ9" s="572"/>
      <c r="AK9" s="572"/>
      <c r="AL9" s="596"/>
      <c r="AM9" s="598"/>
      <c r="AN9" s="393"/>
      <c r="AP9" s="387">
        <f>IF(K10&gt;M10,2,IF(K10&lt;M10,1,0))</f>
        <v>2</v>
      </c>
      <c r="AQ9" s="387">
        <f>IF(N10&gt;P10,2,IF(N10&lt;P10,1,0))</f>
        <v>2</v>
      </c>
      <c r="AR9" s="387">
        <f>IF(Q10&gt;S10,2,IF(Q10&lt;S10,1,0))</f>
        <v>0</v>
      </c>
      <c r="AS9" s="387">
        <f>IF(T10&gt;V10,2,IF(T10&lt;V10,1,0))</f>
        <v>1</v>
      </c>
      <c r="AT9" s="387">
        <f>IF(W10&gt;Y10,2,IF(W10&lt;Y10,1,0))</f>
        <v>1</v>
      </c>
      <c r="AU9" s="387">
        <f>IF(Z10&gt;AB10,2,IF(Z10&lt;AB10,1,0))</f>
        <v>1</v>
      </c>
      <c r="AV9" s="387">
        <f>IF(AC10&gt;AE10,2,IF(AC10&lt;AE10,1,0))</f>
        <v>2</v>
      </c>
      <c r="AW9" s="387">
        <f>IF(AF10&gt;AH10,2,IF(AF10&lt;AH10,1,0))</f>
        <v>2</v>
      </c>
      <c r="AY9" s="555"/>
      <c r="AZ9" s="557"/>
      <c r="BA9" s="290" t="s">
        <v>14</v>
      </c>
      <c r="BB9" s="291">
        <f>BB7</f>
        <v>4</v>
      </c>
      <c r="BC9" s="291" t="s">
        <v>54</v>
      </c>
      <c r="BD9" s="284" t="str">
        <f>LOOKUP(BD8,$B$2:$B$9,$D$2:$D$9)</f>
        <v>Prok.Velikého "B"</v>
      </c>
      <c r="BE9" s="285"/>
      <c r="BF9" s="286" t="str">
        <f>LOOKUP(BF8,$B$2:$B$9,$D$2:$D$9)</f>
        <v>Kmochova "A"</v>
      </c>
      <c r="BG9" s="331"/>
      <c r="BH9" s="333"/>
      <c r="BI9" s="329"/>
      <c r="BK9" s="555"/>
      <c r="BL9" s="557"/>
      <c r="BM9" s="290" t="s">
        <v>14</v>
      </c>
      <c r="BN9" s="291">
        <f>BN7</f>
        <v>5</v>
      </c>
      <c r="BO9" s="291" t="s">
        <v>54</v>
      </c>
      <c r="BP9" s="284" t="str">
        <f>LOOKUP(BP8,$B$2:$B$9,$D$2:$D$9)</f>
        <v>Ovčárecká "A"</v>
      </c>
      <c r="BQ9" s="285"/>
      <c r="BR9" s="286" t="str">
        <f>LOOKUP(BR8,$B$2:$B$9,$D$2:$D$9)</f>
        <v>Kmochova  "B"</v>
      </c>
      <c r="BS9" s="331"/>
      <c r="BT9" s="333"/>
      <c r="BU9" s="329"/>
      <c r="CF9" s="107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9"/>
    </row>
    <row r="10" spans="2:128" ht="20.25" customHeight="1" thickTop="1" thickBot="1" x14ac:dyDescent="0.35">
      <c r="G10" s="716">
        <v>3</v>
      </c>
      <c r="H10" s="676" t="s">
        <v>52</v>
      </c>
      <c r="I10" s="678" t="str">
        <f>LOOKUP(G10,B$2:B$9,D$2:D$9)</f>
        <v>Červ. Pečky "A"</v>
      </c>
      <c r="J10" s="679"/>
      <c r="K10" s="383">
        <f>S6</f>
        <v>8</v>
      </c>
      <c r="L10" s="384" t="s">
        <v>10</v>
      </c>
      <c r="M10" s="385">
        <f>Q6</f>
        <v>6</v>
      </c>
      <c r="N10" s="395">
        <f>S8</f>
        <v>13</v>
      </c>
      <c r="O10" s="384" t="s">
        <v>10</v>
      </c>
      <c r="P10" s="385">
        <f>Q8</f>
        <v>2</v>
      </c>
      <c r="Q10" s="609"/>
      <c r="R10" s="583"/>
      <c r="S10" s="584"/>
      <c r="T10" s="673">
        <v>4</v>
      </c>
      <c r="U10" s="724" t="s">
        <v>10</v>
      </c>
      <c r="V10" s="666">
        <v>5</v>
      </c>
      <c r="W10" s="564">
        <v>3</v>
      </c>
      <c r="X10" s="566" t="s">
        <v>10</v>
      </c>
      <c r="Y10" s="566">
        <v>10</v>
      </c>
      <c r="Z10" s="564">
        <v>3</v>
      </c>
      <c r="AA10" s="566" t="s">
        <v>10</v>
      </c>
      <c r="AB10" s="566">
        <v>6</v>
      </c>
      <c r="AC10" s="564">
        <v>6</v>
      </c>
      <c r="AD10" s="566" t="s">
        <v>10</v>
      </c>
      <c r="AE10" s="566">
        <v>5</v>
      </c>
      <c r="AF10" s="564">
        <v>13</v>
      </c>
      <c r="AG10" s="566" t="s">
        <v>10</v>
      </c>
      <c r="AH10" s="568">
        <v>5</v>
      </c>
      <c r="AI10" s="603">
        <f>K10+N10+Q10+T10+Z10+AF10+W10+AC10</f>
        <v>50</v>
      </c>
      <c r="AJ10" s="604" t="s">
        <v>10</v>
      </c>
      <c r="AK10" s="604">
        <f>M10+P10+S10+V10+AH10+Y10+AB10+AE10</f>
        <v>39</v>
      </c>
      <c r="AL10" s="602">
        <f>IF(AI10=0,0,AI10/AK10)</f>
        <v>1.2820512820512822</v>
      </c>
      <c r="AM10" s="601">
        <f>AP9+AQ9+AR9+AS9+AT9+AU9+AV9+AW9+(AL10/100)</f>
        <v>11.012820512820513</v>
      </c>
      <c r="AN10" s="402">
        <f>IF(AM10=0,"",RANK(AM10,AM$6:AM$21))</f>
        <v>4</v>
      </c>
      <c r="AP10" s="387"/>
      <c r="AQ10" s="387"/>
      <c r="AR10" s="387"/>
      <c r="AS10" s="387"/>
      <c r="AT10" s="387"/>
      <c r="AU10" s="387"/>
      <c r="AV10" s="387"/>
      <c r="AW10" s="387"/>
      <c r="AY10" s="594" t="s">
        <v>72</v>
      </c>
      <c r="AZ10" s="556">
        <f>AZ8+$AZ$31</f>
        <v>0.47083333333333344</v>
      </c>
      <c r="BA10" s="287">
        <f>BA8+4</f>
        <v>53</v>
      </c>
      <c r="BB10" s="288" t="s">
        <v>8</v>
      </c>
      <c r="BC10" s="288" t="s">
        <v>9</v>
      </c>
      <c r="BD10" s="281">
        <v>1</v>
      </c>
      <c r="BE10" s="282" t="s">
        <v>10</v>
      </c>
      <c r="BF10" s="283">
        <v>4</v>
      </c>
      <c r="BG10" s="330"/>
      <c r="BH10" s="332" t="s">
        <v>10</v>
      </c>
      <c r="BI10" s="328"/>
      <c r="BK10" s="594" t="s">
        <v>72</v>
      </c>
      <c r="BL10" s="556">
        <f>BL8+$AZ$31</f>
        <v>0.47083333333333344</v>
      </c>
      <c r="BM10" s="287">
        <f>BM8+4</f>
        <v>54</v>
      </c>
      <c r="BN10" s="288" t="s">
        <v>8</v>
      </c>
      <c r="BO10" s="288" t="s">
        <v>9</v>
      </c>
      <c r="BP10" s="281">
        <v>2</v>
      </c>
      <c r="BQ10" s="282" t="s">
        <v>10</v>
      </c>
      <c r="BR10" s="283">
        <v>3</v>
      </c>
      <c r="BS10" s="330"/>
      <c r="BT10" s="332" t="s">
        <v>10</v>
      </c>
      <c r="BU10" s="328"/>
      <c r="CF10" s="82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4"/>
    </row>
    <row r="11" spans="2:128" ht="20.25" customHeight="1" thickTop="1" thickBot="1" x14ac:dyDescent="0.35">
      <c r="G11" s="716"/>
      <c r="H11" s="677"/>
      <c r="I11" s="680"/>
      <c r="J11" s="681"/>
      <c r="K11" s="383"/>
      <c r="L11" s="384"/>
      <c r="M11" s="385"/>
      <c r="N11" s="395"/>
      <c r="O11" s="384"/>
      <c r="P11" s="385"/>
      <c r="Q11" s="609"/>
      <c r="R11" s="583"/>
      <c r="S11" s="584"/>
      <c r="T11" s="673"/>
      <c r="U11" s="724"/>
      <c r="V11" s="666"/>
      <c r="W11" s="564"/>
      <c r="X11" s="566"/>
      <c r="Y11" s="566"/>
      <c r="Z11" s="564"/>
      <c r="AA11" s="566"/>
      <c r="AB11" s="566"/>
      <c r="AC11" s="564"/>
      <c r="AD11" s="566"/>
      <c r="AE11" s="566"/>
      <c r="AF11" s="564"/>
      <c r="AG11" s="566"/>
      <c r="AH11" s="568"/>
      <c r="AI11" s="570"/>
      <c r="AJ11" s="572"/>
      <c r="AK11" s="572"/>
      <c r="AL11" s="596"/>
      <c r="AM11" s="598"/>
      <c r="AN11" s="393"/>
      <c r="AP11" s="387">
        <f>IF(K12&gt;M12,2,IF(K12&lt;M12,1,0))</f>
        <v>2</v>
      </c>
      <c r="AQ11" s="387">
        <f>IF(N12&gt;P12,2,IF(N12&lt;P12,1,0))</f>
        <v>2</v>
      </c>
      <c r="AR11" s="387">
        <f>IF(Q12&gt;S12,2,IF(Q12&lt;S12,1,0))</f>
        <v>2</v>
      </c>
      <c r="AS11" s="387">
        <f>IF(T12&gt;V12,2,IF(T12&lt;V12,1,0))</f>
        <v>0</v>
      </c>
      <c r="AT11" s="387">
        <f>IF(W12&gt;Y12,2,IF(W12&lt;Y12,1,0))</f>
        <v>1</v>
      </c>
      <c r="AU11" s="387">
        <f>IF(Z12&gt;AB12,2,IF(Z12&lt;AB12,1,0))</f>
        <v>1</v>
      </c>
      <c r="AV11" s="387">
        <f>IF(AC12&gt;AE12,2,IF(AC12&lt;AE12,1,0))</f>
        <v>2</v>
      </c>
      <c r="AW11" s="387">
        <f>IF(AF12&gt;AH12,2,IF(AF12&lt;AH12,1,0))</f>
        <v>2</v>
      </c>
      <c r="AY11" s="594"/>
      <c r="AZ11" s="557"/>
      <c r="BA11" s="290" t="s">
        <v>14</v>
      </c>
      <c r="BB11" s="291">
        <v>4</v>
      </c>
      <c r="BC11" s="291" t="s">
        <v>54</v>
      </c>
      <c r="BD11" s="284" t="str">
        <f>LOOKUP(BD10,$B$2:$B$9,$D$2:$D$9)</f>
        <v>Prok.Velikého "B"</v>
      </c>
      <c r="BE11" s="285"/>
      <c r="BF11" s="286" t="str">
        <f>LOOKUP(BF10,$B$2:$B$9,$D$2:$D$9)</f>
        <v>Mnichovická "A"</v>
      </c>
      <c r="BG11" s="331"/>
      <c r="BH11" s="333"/>
      <c r="BI11" s="329"/>
      <c r="BK11" s="594"/>
      <c r="BL11" s="557"/>
      <c r="BM11" s="290" t="s">
        <v>14</v>
      </c>
      <c r="BN11" s="291">
        <v>5</v>
      </c>
      <c r="BO11" s="291" t="s">
        <v>54</v>
      </c>
      <c r="BP11" s="284" t="str">
        <f>LOOKUP(BP10,$B$2:$B$9,$D$2:$D$9)</f>
        <v>Ovčárecká "A"</v>
      </c>
      <c r="BQ11" s="285"/>
      <c r="BR11" s="286" t="str">
        <f>LOOKUP(BR10,$B$2:$B$9,$D$2:$D$9)</f>
        <v>Červ. Pečky "A"</v>
      </c>
      <c r="BS11" s="331"/>
      <c r="BT11" s="333"/>
      <c r="BU11" s="329"/>
      <c r="BW11" s="6" t="str">
        <f>AY4</f>
        <v>12. KOLO</v>
      </c>
      <c r="BX11" s="6">
        <f>AZ4</f>
        <v>0.44583333333333336</v>
      </c>
      <c r="BY11" s="6">
        <f>BA4</f>
        <v>41</v>
      </c>
      <c r="BZ11" s="6" t="str">
        <f t="shared" ref="BZ11:CD12" si="2">BB4</f>
        <v>HŘIŠTĚ</v>
      </c>
      <c r="CA11" s="6" t="str">
        <f t="shared" si="2"/>
        <v>skupina</v>
      </c>
      <c r="CB11" s="6">
        <f t="shared" si="2"/>
        <v>1</v>
      </c>
      <c r="CC11" s="6" t="str">
        <f t="shared" si="2"/>
        <v>:</v>
      </c>
      <c r="CD11" s="6">
        <f t="shared" si="2"/>
        <v>7</v>
      </c>
      <c r="CF11" s="85"/>
      <c r="CG11" s="548" t="str">
        <f>BW11</f>
        <v>12. KOLO</v>
      </c>
      <c r="CH11" s="548"/>
      <c r="CI11" s="548"/>
      <c r="CJ11" s="548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549">
        <f>BY11</f>
        <v>41</v>
      </c>
      <c r="CV11" s="549"/>
      <c r="CW11" s="550" t="s">
        <v>11</v>
      </c>
      <c r="CX11" s="550"/>
      <c r="CY11" s="550"/>
      <c r="CZ11" s="550"/>
      <c r="DA11" s="551" t="s">
        <v>12</v>
      </c>
      <c r="DB11" s="552">
        <f>BX11</f>
        <v>0.44583333333333336</v>
      </c>
      <c r="DC11" s="552"/>
      <c r="DD11" s="553" t="s">
        <v>9</v>
      </c>
      <c r="DE11" s="553"/>
      <c r="DF11" s="541" t="str">
        <f>CA12</f>
        <v>F</v>
      </c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7"/>
      <c r="DS11" s="542" t="s">
        <v>13</v>
      </c>
      <c r="DT11" s="542"/>
      <c r="DU11" s="542"/>
      <c r="DV11" s="543">
        <f>BZ12</f>
        <v>4</v>
      </c>
      <c r="DW11" s="543"/>
      <c r="DX11" s="88"/>
    </row>
    <row r="12" spans="2:128" ht="20.25" customHeight="1" thickTop="1" thickBot="1" x14ac:dyDescent="0.35">
      <c r="G12" s="716">
        <v>4</v>
      </c>
      <c r="H12" s="676" t="s">
        <v>53</v>
      </c>
      <c r="I12" s="678" t="str">
        <f>LOOKUP(G12,B$2:B$9,D$2:D$9)</f>
        <v>Mnichovická "A"</v>
      </c>
      <c r="J12" s="679"/>
      <c r="K12" s="383">
        <f>V6</f>
        <v>9</v>
      </c>
      <c r="L12" s="384" t="s">
        <v>10</v>
      </c>
      <c r="M12" s="385">
        <f>T6</f>
        <v>0</v>
      </c>
      <c r="N12" s="395">
        <f>V8</f>
        <v>6</v>
      </c>
      <c r="O12" s="384" t="s">
        <v>10</v>
      </c>
      <c r="P12" s="385">
        <f>T8</f>
        <v>5</v>
      </c>
      <c r="Q12" s="673">
        <f>V10</f>
        <v>5</v>
      </c>
      <c r="R12" s="724" t="s">
        <v>10</v>
      </c>
      <c r="S12" s="666">
        <f>T10</f>
        <v>4</v>
      </c>
      <c r="T12" s="609"/>
      <c r="U12" s="583"/>
      <c r="V12" s="584"/>
      <c r="W12" s="671">
        <v>6</v>
      </c>
      <c r="X12" s="667" t="s">
        <v>10</v>
      </c>
      <c r="Y12" s="669">
        <v>12</v>
      </c>
      <c r="Z12" s="671">
        <v>1</v>
      </c>
      <c r="AA12" s="667" t="s">
        <v>10</v>
      </c>
      <c r="AB12" s="669">
        <v>12</v>
      </c>
      <c r="AC12" s="671">
        <v>8</v>
      </c>
      <c r="AD12" s="667" t="s">
        <v>10</v>
      </c>
      <c r="AE12" s="669">
        <v>3</v>
      </c>
      <c r="AF12" s="671">
        <v>7</v>
      </c>
      <c r="AG12" s="667" t="s">
        <v>10</v>
      </c>
      <c r="AH12" s="682">
        <v>6</v>
      </c>
      <c r="AI12" s="603">
        <f>K12+N12+Q12+T12+Z12+AF12+W12+AC12</f>
        <v>42</v>
      </c>
      <c r="AJ12" s="604" t="s">
        <v>10</v>
      </c>
      <c r="AK12" s="604">
        <f>M12+P12+S12+V12+AH12+Y12+AB12+AE12</f>
        <v>42</v>
      </c>
      <c r="AL12" s="602">
        <f>IF(AI12=0,0,AI12/AK12)</f>
        <v>1</v>
      </c>
      <c r="AM12" s="601">
        <f>AP11+AQ11+AR11+AS11+AT11+AU11+AV11+AW11+(AL12/100)</f>
        <v>12.01</v>
      </c>
      <c r="AN12" s="402">
        <f>IF(AM12=0,"",RANK(AM12,AM$6:AM$21))</f>
        <v>3</v>
      </c>
      <c r="AP12" s="387"/>
      <c r="AQ12" s="387"/>
      <c r="AR12" s="387"/>
      <c r="AS12" s="387"/>
      <c r="AT12" s="387"/>
      <c r="AU12" s="387"/>
      <c r="AV12" s="387"/>
      <c r="AW12" s="387"/>
      <c r="AY12" s="594" t="s">
        <v>73</v>
      </c>
      <c r="AZ12" s="556">
        <f>AZ10+$AZ$31</f>
        <v>0.4791666666666668</v>
      </c>
      <c r="BA12" s="287">
        <f>BA10+4</f>
        <v>57</v>
      </c>
      <c r="BB12" s="288" t="s">
        <v>8</v>
      </c>
      <c r="BC12" s="288" t="s">
        <v>9</v>
      </c>
      <c r="BD12" s="281">
        <v>1</v>
      </c>
      <c r="BE12" s="282" t="s">
        <v>10</v>
      </c>
      <c r="BF12" s="283">
        <v>3</v>
      </c>
      <c r="BG12" s="330"/>
      <c r="BH12" s="332" t="s">
        <v>10</v>
      </c>
      <c r="BI12" s="328"/>
      <c r="BK12" s="594" t="s">
        <v>73</v>
      </c>
      <c r="BL12" s="556">
        <f>BL10+$AZ$31</f>
        <v>0.4791666666666668</v>
      </c>
      <c r="BM12" s="287">
        <f>BM10+4</f>
        <v>58</v>
      </c>
      <c r="BN12" s="288" t="s">
        <v>8</v>
      </c>
      <c r="BO12" s="288" t="s">
        <v>9</v>
      </c>
      <c r="BP12" s="281">
        <v>2</v>
      </c>
      <c r="BQ12" s="282" t="s">
        <v>10</v>
      </c>
      <c r="BR12" s="283">
        <v>4</v>
      </c>
      <c r="BS12" s="330"/>
      <c r="BT12" s="332" t="s">
        <v>10</v>
      </c>
      <c r="BU12" s="328"/>
      <c r="BZ12" s="6">
        <f t="shared" si="2"/>
        <v>4</v>
      </c>
      <c r="CA12" s="6" t="str">
        <f t="shared" si="2"/>
        <v>F</v>
      </c>
      <c r="CB12" s="6" t="str">
        <f t="shared" si="2"/>
        <v>Prok.Velikého "B"</v>
      </c>
      <c r="CC12" s="6">
        <f t="shared" si="2"/>
        <v>0</v>
      </c>
      <c r="CD12" s="6" t="str">
        <f t="shared" si="2"/>
        <v>Červ.Pečky "B"</v>
      </c>
      <c r="CF12" s="85"/>
      <c r="CG12" s="548"/>
      <c r="CH12" s="548"/>
      <c r="CI12" s="548"/>
      <c r="CJ12" s="548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549"/>
      <c r="CV12" s="549"/>
      <c r="CW12" s="550"/>
      <c r="CX12" s="550"/>
      <c r="CY12" s="550"/>
      <c r="CZ12" s="550"/>
      <c r="DA12" s="551"/>
      <c r="DB12" s="552"/>
      <c r="DC12" s="552"/>
      <c r="DD12" s="553"/>
      <c r="DE12" s="553"/>
      <c r="DF12" s="541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7"/>
      <c r="DS12" s="542"/>
      <c r="DT12" s="542"/>
      <c r="DU12" s="542"/>
      <c r="DV12" s="543"/>
      <c r="DW12" s="543"/>
      <c r="DX12" s="88"/>
    </row>
    <row r="13" spans="2:128" ht="20.25" customHeight="1" thickTop="1" thickBot="1" x14ac:dyDescent="0.35">
      <c r="G13" s="716"/>
      <c r="H13" s="677"/>
      <c r="I13" s="680"/>
      <c r="J13" s="681"/>
      <c r="K13" s="383"/>
      <c r="L13" s="384"/>
      <c r="M13" s="385"/>
      <c r="N13" s="395"/>
      <c r="O13" s="384"/>
      <c r="P13" s="385"/>
      <c r="Q13" s="673"/>
      <c r="R13" s="724"/>
      <c r="S13" s="666"/>
      <c r="T13" s="609"/>
      <c r="U13" s="583"/>
      <c r="V13" s="584"/>
      <c r="W13" s="672"/>
      <c r="X13" s="668"/>
      <c r="Y13" s="670"/>
      <c r="Z13" s="672"/>
      <c r="AA13" s="668"/>
      <c r="AB13" s="670"/>
      <c r="AC13" s="672"/>
      <c r="AD13" s="668"/>
      <c r="AE13" s="670"/>
      <c r="AF13" s="672"/>
      <c r="AG13" s="668"/>
      <c r="AH13" s="683"/>
      <c r="AI13" s="570"/>
      <c r="AJ13" s="572"/>
      <c r="AK13" s="572"/>
      <c r="AL13" s="596"/>
      <c r="AM13" s="598"/>
      <c r="AN13" s="393"/>
      <c r="AP13" s="387">
        <f>IF(K14&gt;M14,2,IF(K14&lt;M14,1,0))</f>
        <v>1</v>
      </c>
      <c r="AQ13" s="387">
        <f>IF(N14&gt;P14,2,IF(N14&lt;P14,1,0))</f>
        <v>2</v>
      </c>
      <c r="AR13" s="387">
        <f>IF(Q14&gt;S14,2,IF(Q14&lt;S14,1,0))</f>
        <v>2</v>
      </c>
      <c r="AS13" s="387">
        <f>IF(T14&gt;V14,2,IF(T14&lt;V14,1,0))</f>
        <v>2</v>
      </c>
      <c r="AT13" s="387">
        <f>IF(W14&gt;Y14,2,IF(W14&lt;Y14,1,0))</f>
        <v>0</v>
      </c>
      <c r="AU13" s="387">
        <f>IF(Z14&gt;AB14,2,IF(Z14&lt;AB14,1,0))</f>
        <v>2</v>
      </c>
      <c r="AV13" s="387">
        <f>IF(AC14&gt;AE14,2,IF(AC14&lt;AE14,1,0))</f>
        <v>2</v>
      </c>
      <c r="AW13" s="387">
        <f>IF(AF14&gt;AH14,2,IF(AF14&lt;AH14,1,0))</f>
        <v>2</v>
      </c>
      <c r="AY13" s="594"/>
      <c r="AZ13" s="557"/>
      <c r="BA13" s="290" t="s">
        <v>14</v>
      </c>
      <c r="BB13" s="291">
        <f>BB11</f>
        <v>4</v>
      </c>
      <c r="BC13" s="291" t="s">
        <v>54</v>
      </c>
      <c r="BD13" s="284" t="str">
        <f>LOOKUP(BD12,$B$2:$B$9,$D$2:$D$9)</f>
        <v>Prok.Velikého "B"</v>
      </c>
      <c r="BE13" s="285"/>
      <c r="BF13" s="286" t="str">
        <f>LOOKUP(BF12,$B$2:$B$9,$D$2:$D$9)</f>
        <v>Červ. Pečky "A"</v>
      </c>
      <c r="BG13" s="331"/>
      <c r="BH13" s="333"/>
      <c r="BI13" s="329"/>
      <c r="BK13" s="594"/>
      <c r="BL13" s="557"/>
      <c r="BM13" s="290" t="s">
        <v>14</v>
      </c>
      <c r="BN13" s="291">
        <f>BN11</f>
        <v>5</v>
      </c>
      <c r="BO13" s="291" t="s">
        <v>54</v>
      </c>
      <c r="BP13" s="284" t="str">
        <f>LOOKUP(BP12,$B$2:$B$9,$D$2:$D$9)</f>
        <v>Ovčárecká "A"</v>
      </c>
      <c r="BQ13" s="285"/>
      <c r="BR13" s="286" t="str">
        <f>LOOKUP(BR12,$B$2:$B$9,$D$2:$D$9)</f>
        <v>Mnichovická "A"</v>
      </c>
      <c r="BS13" s="331"/>
      <c r="BT13" s="333"/>
      <c r="BU13" s="329"/>
      <c r="CF13" s="85"/>
      <c r="CG13" s="89"/>
      <c r="CH13" s="89"/>
      <c r="CI13" s="89"/>
      <c r="CJ13" s="89"/>
      <c r="CK13" s="587" t="s">
        <v>16</v>
      </c>
      <c r="CL13" s="587"/>
      <c r="CM13" s="90">
        <f>CB11</f>
        <v>1</v>
      </c>
      <c r="CN13" s="91" t="s">
        <v>17</v>
      </c>
      <c r="CO13" s="585" t="str">
        <f>LOOKUP(CM13,$B$2:$B$9,$D$2:$D$9)</f>
        <v>Prok.Velikého "B"</v>
      </c>
      <c r="CP13" s="585"/>
      <c r="CQ13" s="585"/>
      <c r="CR13" s="585"/>
      <c r="CS13" s="585"/>
      <c r="CT13" s="585"/>
      <c r="CU13" s="585"/>
      <c r="CV13" s="585"/>
      <c r="CW13" s="585"/>
      <c r="CX13" s="585"/>
      <c r="CY13" s="586"/>
      <c r="CZ13" s="586"/>
      <c r="DA13" s="92"/>
      <c r="DB13" s="92"/>
      <c r="DC13" s="92"/>
      <c r="DD13" s="92"/>
      <c r="DE13" s="92"/>
      <c r="DF13" s="89"/>
      <c r="DG13" s="587" t="s">
        <v>16</v>
      </c>
      <c r="DH13" s="587"/>
      <c r="DI13" s="90">
        <f>CD11</f>
        <v>7</v>
      </c>
      <c r="DJ13" s="91" t="s">
        <v>17</v>
      </c>
      <c r="DK13" s="585" t="str">
        <f>LOOKUP(DI13,$B$2:$B$9,$D$2:$D$9)</f>
        <v>Červ.Pečky "B"</v>
      </c>
      <c r="DL13" s="585"/>
      <c r="DM13" s="585"/>
      <c r="DN13" s="585"/>
      <c r="DO13" s="585"/>
      <c r="DP13" s="585"/>
      <c r="DQ13" s="585"/>
      <c r="DR13" s="585"/>
      <c r="DS13" s="585"/>
      <c r="DT13" s="585"/>
      <c r="DU13" s="585"/>
      <c r="DV13" s="585"/>
      <c r="DW13" s="585"/>
      <c r="DX13" s="88"/>
    </row>
    <row r="14" spans="2:128" ht="20.25" customHeight="1" thickTop="1" x14ac:dyDescent="0.3">
      <c r="G14" s="716">
        <v>5</v>
      </c>
      <c r="H14" s="676" t="s">
        <v>67</v>
      </c>
      <c r="I14" s="678" t="str">
        <f>LOOKUP(G14,B$2:B$9,D$2:D$9)</f>
        <v>Kmochova "A"</v>
      </c>
      <c r="J14" s="679"/>
      <c r="K14" s="383">
        <f>Y6</f>
        <v>6</v>
      </c>
      <c r="L14" s="384" t="s">
        <v>10</v>
      </c>
      <c r="M14" s="385">
        <f>W6</f>
        <v>7</v>
      </c>
      <c r="N14" s="395">
        <f>Y8</f>
        <v>14</v>
      </c>
      <c r="O14" s="384" t="s">
        <v>10</v>
      </c>
      <c r="P14" s="385">
        <f>W8</f>
        <v>7</v>
      </c>
      <c r="Q14" s="395">
        <f>Y10</f>
        <v>10</v>
      </c>
      <c r="R14" s="384" t="s">
        <v>10</v>
      </c>
      <c r="S14" s="385">
        <f>W10</f>
        <v>3</v>
      </c>
      <c r="T14" s="395">
        <f>Y12</f>
        <v>12</v>
      </c>
      <c r="U14" s="384" t="s">
        <v>10</v>
      </c>
      <c r="V14" s="385">
        <f>W12</f>
        <v>6</v>
      </c>
      <c r="W14" s="588"/>
      <c r="X14" s="589"/>
      <c r="Y14" s="589"/>
      <c r="Z14" s="673">
        <v>6</v>
      </c>
      <c r="AA14" s="724" t="s">
        <v>10</v>
      </c>
      <c r="AB14" s="724">
        <v>5</v>
      </c>
      <c r="AC14" s="564">
        <v>7</v>
      </c>
      <c r="AD14" s="566" t="s">
        <v>10</v>
      </c>
      <c r="AE14" s="566">
        <v>3</v>
      </c>
      <c r="AF14" s="564">
        <v>10</v>
      </c>
      <c r="AG14" s="566" t="s">
        <v>10</v>
      </c>
      <c r="AH14" s="568">
        <v>9</v>
      </c>
      <c r="AI14" s="603">
        <f>K14+N14+Q14+T14+Z14+AF14+W14+AC14</f>
        <v>65</v>
      </c>
      <c r="AJ14" s="604" t="s">
        <v>10</v>
      </c>
      <c r="AK14" s="604">
        <f>M14+P14+S14+V14+AH14+Y14+AB14+AE14</f>
        <v>40</v>
      </c>
      <c r="AL14" s="602">
        <f>IF(AI14=0,0,AI14/AK14)</f>
        <v>1.625</v>
      </c>
      <c r="AM14" s="601">
        <f>AP13+AQ13+AR13+AS13+AT13+AU13+AV13+AW13+(AL14/100)</f>
        <v>13.016249999999999</v>
      </c>
      <c r="AN14" s="402">
        <f>IF(AM14=0,"",RANK(AM14,AM$6:AM$21))</f>
        <v>2</v>
      </c>
      <c r="AP14" s="387"/>
      <c r="AQ14" s="387"/>
      <c r="AR14" s="387"/>
      <c r="AS14" s="387"/>
      <c r="AT14" s="387"/>
      <c r="AU14" s="387"/>
      <c r="AV14" s="387"/>
      <c r="AW14" s="387"/>
      <c r="AY14" s="59"/>
      <c r="AZ14" s="60"/>
      <c r="BA14" s="61"/>
      <c r="BB14" s="62"/>
      <c r="BC14" s="62"/>
      <c r="BD14" s="63"/>
      <c r="BE14" s="64"/>
      <c r="BF14" s="63"/>
      <c r="BG14" s="64"/>
      <c r="BH14" s="64"/>
      <c r="BI14" s="64"/>
      <c r="BK14" s="59"/>
      <c r="BL14" s="60"/>
      <c r="BM14" s="61"/>
      <c r="BN14" s="62"/>
      <c r="BO14" s="62"/>
      <c r="BP14" s="63"/>
      <c r="BQ14" s="64"/>
      <c r="BR14" s="63"/>
      <c r="BS14" s="64"/>
      <c r="BT14" s="64"/>
      <c r="BU14" s="64"/>
      <c r="CF14" s="85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93"/>
      <c r="DS14" s="93"/>
      <c r="DT14" s="93"/>
      <c r="DU14" s="93"/>
      <c r="DV14" s="93"/>
      <c r="DW14" s="93"/>
      <c r="DX14" s="88"/>
    </row>
    <row r="15" spans="2:128" ht="20.25" customHeight="1" thickBot="1" x14ac:dyDescent="0.3">
      <c r="G15" s="716"/>
      <c r="H15" s="677"/>
      <c r="I15" s="680"/>
      <c r="J15" s="681"/>
      <c r="K15" s="383"/>
      <c r="L15" s="384"/>
      <c r="M15" s="385"/>
      <c r="N15" s="395"/>
      <c r="O15" s="384"/>
      <c r="P15" s="385"/>
      <c r="Q15" s="395"/>
      <c r="R15" s="384"/>
      <c r="S15" s="385"/>
      <c r="T15" s="395"/>
      <c r="U15" s="384"/>
      <c r="V15" s="385"/>
      <c r="W15" s="591"/>
      <c r="X15" s="592"/>
      <c r="Y15" s="592"/>
      <c r="Z15" s="673"/>
      <c r="AA15" s="724"/>
      <c r="AB15" s="724"/>
      <c r="AC15" s="564"/>
      <c r="AD15" s="566"/>
      <c r="AE15" s="566"/>
      <c r="AF15" s="564"/>
      <c r="AG15" s="566"/>
      <c r="AH15" s="568"/>
      <c r="AI15" s="570"/>
      <c r="AJ15" s="572"/>
      <c r="AK15" s="572"/>
      <c r="AL15" s="596"/>
      <c r="AM15" s="598"/>
      <c r="AN15" s="393"/>
      <c r="AP15" s="387">
        <f>IF(K16&gt;M16,2,IF(K16&lt;M16,1,0))</f>
        <v>2</v>
      </c>
      <c r="AQ15" s="387">
        <f>IF(N16&gt;P16,2,IF(N16&lt;P16,1,0))</f>
        <v>2</v>
      </c>
      <c r="AR15" s="387">
        <f>IF(Q16&gt;S16,2,IF(Q16&lt;S16,1,0))</f>
        <v>2</v>
      </c>
      <c r="AS15" s="387">
        <f>IF(T16&gt;V16,2,IF(T16&lt;V16,1,0))</f>
        <v>2</v>
      </c>
      <c r="AT15" s="387">
        <f>IF(W16&gt;Y16,2,IF(W16&lt;Y16,1,0))</f>
        <v>1</v>
      </c>
      <c r="AU15" s="387">
        <f>IF(Z16&gt;AB16,2,IF(Z16&lt;AB16,1,0))</f>
        <v>0</v>
      </c>
      <c r="AV15" s="387">
        <f>IF(AC16&gt;AE16,2,IF(AC16&lt;AE16,1,0))</f>
        <v>2</v>
      </c>
      <c r="AW15" s="387">
        <f>IF(AF16&gt;AH16,2,IF(AF16&lt;AH16,1,0))</f>
        <v>2</v>
      </c>
      <c r="AY15" s="301" t="s">
        <v>131</v>
      </c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K15" s="301" t="s">
        <v>132</v>
      </c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CF15" s="85"/>
      <c r="CG15" s="94" t="s">
        <v>21</v>
      </c>
      <c r="CH15" s="95">
        <f>CM13</f>
        <v>1</v>
      </c>
      <c r="CI15" s="96" t="s">
        <v>10</v>
      </c>
      <c r="CJ15" s="97">
        <v>1</v>
      </c>
      <c r="CK15" s="97">
        <v>2</v>
      </c>
      <c r="CL15" s="97">
        <v>3</v>
      </c>
      <c r="CM15" s="97">
        <v>4</v>
      </c>
      <c r="CN15" s="97">
        <v>5</v>
      </c>
      <c r="CO15" s="97">
        <v>6</v>
      </c>
      <c r="CP15" s="97">
        <v>7</v>
      </c>
      <c r="CQ15" s="97">
        <v>8</v>
      </c>
      <c r="CR15" s="97">
        <v>9</v>
      </c>
      <c r="CS15" s="97">
        <v>10</v>
      </c>
      <c r="CT15" s="97">
        <v>11</v>
      </c>
      <c r="CU15" s="97">
        <v>12</v>
      </c>
      <c r="CV15" s="97">
        <v>13</v>
      </c>
      <c r="CW15" s="97">
        <v>14</v>
      </c>
      <c r="CX15" s="97">
        <v>15</v>
      </c>
      <c r="CY15" s="97">
        <v>16</v>
      </c>
      <c r="CZ15" s="97">
        <v>17</v>
      </c>
      <c r="DA15" s="97">
        <v>18</v>
      </c>
      <c r="DB15" s="97">
        <v>19</v>
      </c>
      <c r="DC15" s="97">
        <v>20</v>
      </c>
      <c r="DD15" s="97">
        <v>21</v>
      </c>
      <c r="DE15" s="97">
        <v>22</v>
      </c>
      <c r="DF15" s="97">
        <v>23</v>
      </c>
      <c r="DG15" s="97">
        <v>24</v>
      </c>
      <c r="DH15" s="97">
        <v>25</v>
      </c>
      <c r="DI15" s="97">
        <v>26</v>
      </c>
      <c r="DJ15" s="97">
        <v>27</v>
      </c>
      <c r="DK15" s="97">
        <v>28</v>
      </c>
      <c r="DL15" s="97">
        <v>29</v>
      </c>
      <c r="DM15" s="97">
        <v>30</v>
      </c>
      <c r="DN15" s="97">
        <v>31</v>
      </c>
      <c r="DO15" s="97">
        <v>32</v>
      </c>
      <c r="DP15" s="97">
        <v>33</v>
      </c>
      <c r="DQ15" s="97">
        <v>34</v>
      </c>
      <c r="DR15" s="98">
        <v>35</v>
      </c>
      <c r="DS15" s="98">
        <v>36</v>
      </c>
      <c r="DT15" s="98">
        <v>37</v>
      </c>
      <c r="DU15" s="98">
        <v>38</v>
      </c>
      <c r="DV15" s="98">
        <v>39</v>
      </c>
      <c r="DW15" s="98">
        <v>40</v>
      </c>
      <c r="DX15" s="88"/>
    </row>
    <row r="16" spans="2:128" ht="20.25" customHeight="1" thickTop="1" x14ac:dyDescent="0.3">
      <c r="G16" s="674">
        <v>6</v>
      </c>
      <c r="H16" s="676" t="s">
        <v>68</v>
      </c>
      <c r="I16" s="678" t="str">
        <f>LOOKUP(G16,B$2:B$9,D$2:D$9)</f>
        <v>Prok.Velikého "A"</v>
      </c>
      <c r="J16" s="679"/>
      <c r="K16" s="395">
        <f>AB6</f>
        <v>11</v>
      </c>
      <c r="L16" s="384" t="s">
        <v>10</v>
      </c>
      <c r="M16" s="385">
        <f>Z6</f>
        <v>6</v>
      </c>
      <c r="N16" s="395">
        <f>AB8</f>
        <v>12</v>
      </c>
      <c r="O16" s="384" t="s">
        <v>10</v>
      </c>
      <c r="P16" s="385">
        <f>Z8</f>
        <v>6</v>
      </c>
      <c r="Q16" s="395">
        <f>AB10</f>
        <v>6</v>
      </c>
      <c r="R16" s="384" t="s">
        <v>10</v>
      </c>
      <c r="S16" s="385">
        <f>Z10</f>
        <v>3</v>
      </c>
      <c r="T16" s="395">
        <f>AB12</f>
        <v>12</v>
      </c>
      <c r="U16" s="384" t="s">
        <v>10</v>
      </c>
      <c r="V16" s="385">
        <f>Z12</f>
        <v>1</v>
      </c>
      <c r="W16" s="673">
        <f>AB14</f>
        <v>5</v>
      </c>
      <c r="X16" s="724" t="s">
        <v>10</v>
      </c>
      <c r="Y16" s="666">
        <f>Z14</f>
        <v>6</v>
      </c>
      <c r="Z16" s="588"/>
      <c r="AA16" s="589"/>
      <c r="AB16" s="589"/>
      <c r="AC16" s="564">
        <v>10</v>
      </c>
      <c r="AD16" s="566" t="s">
        <v>10</v>
      </c>
      <c r="AE16" s="566">
        <v>3</v>
      </c>
      <c r="AF16" s="564">
        <v>13</v>
      </c>
      <c r="AG16" s="566" t="s">
        <v>10</v>
      </c>
      <c r="AH16" s="568">
        <v>6</v>
      </c>
      <c r="AI16" s="603">
        <f>K16+N16+Q16+T16+Z16+AF16+W16+AC16</f>
        <v>69</v>
      </c>
      <c r="AJ16" s="604" t="s">
        <v>10</v>
      </c>
      <c r="AK16" s="604">
        <f>M16+P16+S16+V16+AH16+Y16+AB16+AE16</f>
        <v>31</v>
      </c>
      <c r="AL16" s="602">
        <f>IF(AI16=0,0,AI16/AK16)</f>
        <v>2.225806451612903</v>
      </c>
      <c r="AM16" s="601">
        <f>AP15+AQ15+AR15+AS15+AT15+AU15+AV15+AW15+(AL16/100)</f>
        <v>13.022258064516128</v>
      </c>
      <c r="AN16" s="402">
        <f>IF(AM16=0,"",RANK(AM16,AM$6:AM$21))</f>
        <v>1</v>
      </c>
      <c r="AP16" s="387"/>
      <c r="AQ16" s="387"/>
      <c r="AR16" s="387"/>
      <c r="AS16" s="387"/>
      <c r="AT16" s="387"/>
      <c r="AU16" s="387"/>
      <c r="AV16" s="387"/>
      <c r="AW16" s="387"/>
      <c r="AY16" s="554" t="s">
        <v>44</v>
      </c>
      <c r="AZ16" s="556">
        <v>0.4375</v>
      </c>
      <c r="BA16" s="287">
        <v>39</v>
      </c>
      <c r="BB16" s="288" t="s">
        <v>8</v>
      </c>
      <c r="BC16" s="288" t="s">
        <v>9</v>
      </c>
      <c r="BD16" s="281">
        <v>3</v>
      </c>
      <c r="BE16" s="282" t="s">
        <v>10</v>
      </c>
      <c r="BF16" s="283">
        <v>6</v>
      </c>
      <c r="BG16" s="330"/>
      <c r="BH16" s="332" t="s">
        <v>10</v>
      </c>
      <c r="BI16" s="328"/>
      <c r="BK16" s="554" t="s">
        <v>44</v>
      </c>
      <c r="BL16" s="556">
        <v>0.4375</v>
      </c>
      <c r="BM16" s="287">
        <v>40</v>
      </c>
      <c r="BN16" s="288" t="s">
        <v>8</v>
      </c>
      <c r="BO16" s="288" t="s">
        <v>9</v>
      </c>
      <c r="BP16" s="281">
        <v>4</v>
      </c>
      <c r="BQ16" s="282" t="s">
        <v>10</v>
      </c>
      <c r="BR16" s="283">
        <v>5</v>
      </c>
      <c r="BS16" s="330"/>
      <c r="BT16" s="332" t="s">
        <v>10</v>
      </c>
      <c r="BU16" s="328"/>
      <c r="CF16" s="85"/>
      <c r="CG16" s="99"/>
      <c r="CH16" s="100"/>
      <c r="CI16" s="101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3"/>
      <c r="DS16" s="103"/>
      <c r="DT16" s="103"/>
      <c r="DU16" s="103"/>
      <c r="DV16" s="103"/>
      <c r="DW16" s="103"/>
      <c r="DX16" s="88"/>
    </row>
    <row r="17" spans="7:128" ht="20.25" customHeight="1" thickBot="1" x14ac:dyDescent="0.35">
      <c r="G17" s="675"/>
      <c r="H17" s="677"/>
      <c r="I17" s="680"/>
      <c r="J17" s="681"/>
      <c r="K17" s="395"/>
      <c r="L17" s="384"/>
      <c r="M17" s="385"/>
      <c r="N17" s="395"/>
      <c r="O17" s="384"/>
      <c r="P17" s="385"/>
      <c r="Q17" s="395"/>
      <c r="R17" s="384"/>
      <c r="S17" s="385"/>
      <c r="T17" s="395"/>
      <c r="U17" s="384"/>
      <c r="V17" s="385"/>
      <c r="W17" s="673"/>
      <c r="X17" s="724"/>
      <c r="Y17" s="666"/>
      <c r="Z17" s="591"/>
      <c r="AA17" s="592"/>
      <c r="AB17" s="592"/>
      <c r="AC17" s="564"/>
      <c r="AD17" s="566"/>
      <c r="AE17" s="566"/>
      <c r="AF17" s="564"/>
      <c r="AG17" s="566"/>
      <c r="AH17" s="568"/>
      <c r="AI17" s="570"/>
      <c r="AJ17" s="572"/>
      <c r="AK17" s="572"/>
      <c r="AL17" s="596"/>
      <c r="AM17" s="598"/>
      <c r="AN17" s="393"/>
      <c r="AP17" s="387">
        <f>IF(K18&gt;M18,2,IF(K18&lt;M18,1,0))</f>
        <v>2</v>
      </c>
      <c r="AQ17" s="387">
        <f>IF(N18&gt;P18,2,IF(N18&lt;P18,1,0))</f>
        <v>1</v>
      </c>
      <c r="AR17" s="387">
        <f>IF(Q18&gt;S18,2,IF(Q18&lt;S18,1,0))</f>
        <v>1</v>
      </c>
      <c r="AS17" s="387">
        <f>IF(T18&gt;V18,2,IF(T18&lt;V18,1,0))</f>
        <v>1</v>
      </c>
      <c r="AT17" s="387">
        <f>IF(W18&gt;Y18,2,IF(W18&lt;Y18,1,0))</f>
        <v>1</v>
      </c>
      <c r="AU17" s="387">
        <f>IF(Z18&gt;AB18,2,IF(Z18&lt;AB18,1,0))</f>
        <v>1</v>
      </c>
      <c r="AV17" s="387">
        <f>IF(AC18&gt;AE18,2,IF(AC18&lt;AE18,1,0))</f>
        <v>0</v>
      </c>
      <c r="AW17" s="387">
        <f>IF(AF18&gt;AH18,2,IF(AF18&lt;AH18,1,0))</f>
        <v>1</v>
      </c>
      <c r="AY17" s="555"/>
      <c r="AZ17" s="557"/>
      <c r="BA17" s="290" t="s">
        <v>14</v>
      </c>
      <c r="BB17" s="291">
        <v>6</v>
      </c>
      <c r="BC17" s="291" t="s">
        <v>54</v>
      </c>
      <c r="BD17" s="284" t="str">
        <f>LOOKUP(BD16,$B$2:$B$9,$D$2:$D$9)</f>
        <v>Červ. Pečky "A"</v>
      </c>
      <c r="BE17" s="285"/>
      <c r="BF17" s="286" t="str">
        <f>LOOKUP(BF16,$B$2:$B$9,$D$2:$D$9)</f>
        <v>Prok.Velikého "A"</v>
      </c>
      <c r="BG17" s="331"/>
      <c r="BH17" s="333"/>
      <c r="BI17" s="329"/>
      <c r="BK17" s="555"/>
      <c r="BL17" s="557"/>
      <c r="BM17" s="290" t="s">
        <v>14</v>
      </c>
      <c r="BN17" s="291">
        <v>7</v>
      </c>
      <c r="BO17" s="291" t="s">
        <v>54</v>
      </c>
      <c r="BP17" s="284" t="str">
        <f>LOOKUP(BP16,$B$2:$B$9,$D$2:$D$9)</f>
        <v>Mnichovická "A"</v>
      </c>
      <c r="BQ17" s="285"/>
      <c r="BR17" s="286" t="str">
        <f>LOOKUP(BR16,$B$2:$B$9,$D$2:$D$9)</f>
        <v>Kmochova "A"</v>
      </c>
      <c r="BS17" s="331"/>
      <c r="BT17" s="333"/>
      <c r="BU17" s="329"/>
      <c r="CF17" s="85"/>
      <c r="CG17" s="104" t="s">
        <v>21</v>
      </c>
      <c r="CH17" s="105">
        <f>DI13</f>
        <v>7</v>
      </c>
      <c r="CI17" s="106" t="s">
        <v>10</v>
      </c>
      <c r="CJ17" s="97">
        <v>1</v>
      </c>
      <c r="CK17" s="97">
        <v>2</v>
      </c>
      <c r="CL17" s="97">
        <v>3</v>
      </c>
      <c r="CM17" s="97">
        <v>4</v>
      </c>
      <c r="CN17" s="97">
        <v>5</v>
      </c>
      <c r="CO17" s="97">
        <v>6</v>
      </c>
      <c r="CP17" s="97">
        <v>7</v>
      </c>
      <c r="CQ17" s="97">
        <v>8</v>
      </c>
      <c r="CR17" s="97">
        <v>9</v>
      </c>
      <c r="CS17" s="97">
        <v>10</v>
      </c>
      <c r="CT17" s="97">
        <v>11</v>
      </c>
      <c r="CU17" s="97">
        <v>12</v>
      </c>
      <c r="CV17" s="97">
        <v>13</v>
      </c>
      <c r="CW17" s="97">
        <v>14</v>
      </c>
      <c r="CX17" s="97">
        <v>15</v>
      </c>
      <c r="CY17" s="97">
        <v>16</v>
      </c>
      <c r="CZ17" s="97">
        <v>17</v>
      </c>
      <c r="DA17" s="97">
        <v>18</v>
      </c>
      <c r="DB17" s="97">
        <v>19</v>
      </c>
      <c r="DC17" s="97">
        <v>20</v>
      </c>
      <c r="DD17" s="97">
        <v>21</v>
      </c>
      <c r="DE17" s="97">
        <v>22</v>
      </c>
      <c r="DF17" s="97">
        <v>23</v>
      </c>
      <c r="DG17" s="97">
        <v>24</v>
      </c>
      <c r="DH17" s="97">
        <v>25</v>
      </c>
      <c r="DI17" s="97">
        <v>26</v>
      </c>
      <c r="DJ17" s="97">
        <v>27</v>
      </c>
      <c r="DK17" s="97">
        <v>28</v>
      </c>
      <c r="DL17" s="97">
        <v>29</v>
      </c>
      <c r="DM17" s="97">
        <v>30</v>
      </c>
      <c r="DN17" s="97">
        <v>31</v>
      </c>
      <c r="DO17" s="97">
        <v>32</v>
      </c>
      <c r="DP17" s="97">
        <v>33</v>
      </c>
      <c r="DQ17" s="97">
        <v>34</v>
      </c>
      <c r="DR17" s="98">
        <v>35</v>
      </c>
      <c r="DS17" s="98">
        <v>36</v>
      </c>
      <c r="DT17" s="98">
        <v>37</v>
      </c>
      <c r="DU17" s="98">
        <v>38</v>
      </c>
      <c r="DV17" s="98">
        <v>39</v>
      </c>
      <c r="DW17" s="98">
        <v>40</v>
      </c>
      <c r="DX17" s="88"/>
    </row>
    <row r="18" spans="7:128" ht="20.25" customHeight="1" thickTop="1" thickBot="1" x14ac:dyDescent="0.35">
      <c r="G18" s="716">
        <v>7</v>
      </c>
      <c r="H18" s="676" t="s">
        <v>69</v>
      </c>
      <c r="I18" s="678" t="str">
        <f>LOOKUP(G18,B$2:B$9,D$2:D$9)</f>
        <v>Červ.Pečky "B"</v>
      </c>
      <c r="J18" s="679"/>
      <c r="K18" s="383">
        <f>AE6</f>
        <v>9</v>
      </c>
      <c r="L18" s="384" t="s">
        <v>10</v>
      </c>
      <c r="M18" s="385">
        <f>AC6</f>
        <v>2</v>
      </c>
      <c r="N18" s="395">
        <f>AE8</f>
        <v>5</v>
      </c>
      <c r="O18" s="384" t="s">
        <v>10</v>
      </c>
      <c r="P18" s="385">
        <f>AC8</f>
        <v>9</v>
      </c>
      <c r="Q18" s="395">
        <f>AE10</f>
        <v>5</v>
      </c>
      <c r="R18" s="384" t="s">
        <v>10</v>
      </c>
      <c r="S18" s="385">
        <f>AC10</f>
        <v>6</v>
      </c>
      <c r="T18" s="395">
        <f>AE12</f>
        <v>3</v>
      </c>
      <c r="U18" s="384" t="s">
        <v>10</v>
      </c>
      <c r="V18" s="385">
        <f>AC12</f>
        <v>8</v>
      </c>
      <c r="W18" s="395">
        <f>AE14</f>
        <v>3</v>
      </c>
      <c r="X18" s="384" t="s">
        <v>10</v>
      </c>
      <c r="Y18" s="385">
        <f>AC14</f>
        <v>7</v>
      </c>
      <c r="Z18" s="395">
        <f>AE16</f>
        <v>3</v>
      </c>
      <c r="AA18" s="384" t="s">
        <v>10</v>
      </c>
      <c r="AB18" s="385">
        <f>AC16</f>
        <v>10</v>
      </c>
      <c r="AC18" s="588"/>
      <c r="AD18" s="589"/>
      <c r="AE18" s="590"/>
      <c r="AF18" s="673">
        <v>5</v>
      </c>
      <c r="AG18" s="724" t="s">
        <v>10</v>
      </c>
      <c r="AH18" s="739">
        <v>7</v>
      </c>
      <c r="AI18" s="603">
        <f>K18+N18+Q18+T18+Z18+AF18+W18+AC18</f>
        <v>33</v>
      </c>
      <c r="AJ18" s="604" t="s">
        <v>10</v>
      </c>
      <c r="AK18" s="604">
        <f>M18+P18+S18+V18+AH18+Y18+AB18+AE18</f>
        <v>49</v>
      </c>
      <c r="AL18" s="602">
        <f>IF(AI18=0,0,AI18/AK18)</f>
        <v>0.67346938775510201</v>
      </c>
      <c r="AM18" s="601">
        <f>AP17+AQ17+AR17+AS17+AT17+AU17+AV17+AW17+(AL18/100)</f>
        <v>8.0067346938775508</v>
      </c>
      <c r="AN18" s="402">
        <f>IF(AM18=0,"",RANK(AM18,AM$6:AM$21))</f>
        <v>7</v>
      </c>
      <c r="AP18" s="387"/>
      <c r="AQ18" s="387"/>
      <c r="AR18" s="387"/>
      <c r="AS18" s="387"/>
      <c r="AT18" s="387"/>
      <c r="AU18" s="387"/>
      <c r="AV18" s="387"/>
      <c r="AW18" s="387"/>
      <c r="AY18" s="594" t="s">
        <v>45</v>
      </c>
      <c r="AZ18" s="556">
        <f>AZ16+$AZ$31</f>
        <v>0.44583333333333336</v>
      </c>
      <c r="BA18" s="287">
        <f>BA16+4</f>
        <v>43</v>
      </c>
      <c r="BB18" s="288" t="s">
        <v>8</v>
      </c>
      <c r="BC18" s="288" t="s">
        <v>9</v>
      </c>
      <c r="BD18" s="281">
        <v>3</v>
      </c>
      <c r="BE18" s="282" t="s">
        <v>10</v>
      </c>
      <c r="BF18" s="283">
        <v>5</v>
      </c>
      <c r="BG18" s="330"/>
      <c r="BH18" s="332" t="s">
        <v>10</v>
      </c>
      <c r="BI18" s="328"/>
      <c r="BK18" s="594" t="s">
        <v>45</v>
      </c>
      <c r="BL18" s="556">
        <f>BL16+$AZ$31</f>
        <v>0.44583333333333336</v>
      </c>
      <c r="BM18" s="287">
        <f>BM16+4</f>
        <v>44</v>
      </c>
      <c r="BN18" s="288" t="s">
        <v>8</v>
      </c>
      <c r="BO18" s="288" t="s">
        <v>9</v>
      </c>
      <c r="BP18" s="281">
        <v>4</v>
      </c>
      <c r="BQ18" s="282" t="s">
        <v>10</v>
      </c>
      <c r="BR18" s="283">
        <v>8</v>
      </c>
      <c r="BS18" s="330"/>
      <c r="BT18" s="332" t="s">
        <v>10</v>
      </c>
      <c r="BU18" s="328"/>
      <c r="CF18" s="107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9"/>
    </row>
    <row r="19" spans="7:128" ht="20.25" customHeight="1" thickTop="1" thickBot="1" x14ac:dyDescent="0.35">
      <c r="G19" s="716"/>
      <c r="H19" s="677"/>
      <c r="I19" s="680"/>
      <c r="J19" s="681"/>
      <c r="K19" s="383"/>
      <c r="L19" s="384"/>
      <c r="M19" s="385"/>
      <c r="N19" s="395"/>
      <c r="O19" s="384"/>
      <c r="P19" s="385"/>
      <c r="Q19" s="395"/>
      <c r="R19" s="384"/>
      <c r="S19" s="385"/>
      <c r="T19" s="395"/>
      <c r="U19" s="384"/>
      <c r="V19" s="385"/>
      <c r="W19" s="395"/>
      <c r="X19" s="384"/>
      <c r="Y19" s="385"/>
      <c r="Z19" s="395"/>
      <c r="AA19" s="384"/>
      <c r="AB19" s="385"/>
      <c r="AC19" s="591"/>
      <c r="AD19" s="592"/>
      <c r="AE19" s="593"/>
      <c r="AF19" s="673"/>
      <c r="AG19" s="724"/>
      <c r="AH19" s="739"/>
      <c r="AI19" s="570"/>
      <c r="AJ19" s="572"/>
      <c r="AK19" s="572"/>
      <c r="AL19" s="596"/>
      <c r="AM19" s="598"/>
      <c r="AN19" s="393"/>
      <c r="AP19" s="387">
        <f>IF(K20&gt;M20,2,IF(K20&lt;M20,1,0))</f>
        <v>2</v>
      </c>
      <c r="AQ19" s="387">
        <f>IF(N20&gt;P20,2,IF(N20&lt;P20,1,0))</f>
        <v>2</v>
      </c>
      <c r="AR19" s="387">
        <f>IF(Q20&gt;S20,2,IF(Q20&lt;S20,1,0))</f>
        <v>1</v>
      </c>
      <c r="AS19" s="387">
        <f>IF(T20&gt;V20,2,IF(T20&lt;V20,1,0))</f>
        <v>1</v>
      </c>
      <c r="AT19" s="387">
        <f>IF(W20&gt;Y20,2,IF(W20&lt;Y20,1,0))</f>
        <v>1</v>
      </c>
      <c r="AU19" s="387">
        <f>IF(Z20&gt;AB20,2,IF(Z20&lt;AB20,1,0))</f>
        <v>1</v>
      </c>
      <c r="AV19" s="387">
        <f>IF(AC20&gt;AE20,2,IF(AC20&lt;AE20,1,0))</f>
        <v>2</v>
      </c>
      <c r="AW19" s="387">
        <f>IF(AF20&gt;AH20,2,IF(AF20&lt;AH20,1,0))</f>
        <v>0</v>
      </c>
      <c r="AY19" s="594"/>
      <c r="AZ19" s="557"/>
      <c r="BA19" s="290" t="s">
        <v>14</v>
      </c>
      <c r="BB19" s="291">
        <f>BB17</f>
        <v>6</v>
      </c>
      <c r="BC19" s="291" t="s">
        <v>54</v>
      </c>
      <c r="BD19" s="284" t="str">
        <f>LOOKUP(BD18,$B$2:$B$9,$D$2:$D$9)</f>
        <v>Červ. Pečky "A"</v>
      </c>
      <c r="BE19" s="285"/>
      <c r="BF19" s="286" t="str">
        <f>LOOKUP(BF18,$B$2:$B$9,$D$2:$D$9)</f>
        <v>Kmochova "A"</v>
      </c>
      <c r="BG19" s="331"/>
      <c r="BH19" s="333"/>
      <c r="BI19" s="329"/>
      <c r="BK19" s="594"/>
      <c r="BL19" s="557"/>
      <c r="BM19" s="290" t="s">
        <v>14</v>
      </c>
      <c r="BN19" s="291">
        <f>BN17</f>
        <v>7</v>
      </c>
      <c r="BO19" s="291" t="s">
        <v>54</v>
      </c>
      <c r="BP19" s="284" t="str">
        <f>LOOKUP(BP18,$B$2:$B$9,$D$2:$D$9)</f>
        <v>Mnichovická "A"</v>
      </c>
      <c r="BQ19" s="285"/>
      <c r="BR19" s="286" t="str">
        <f>LOOKUP(BR18,$B$2:$B$9,$D$2:$D$9)</f>
        <v>Kmochova  "B"</v>
      </c>
      <c r="BS19" s="331"/>
      <c r="BT19" s="333"/>
      <c r="BU19" s="329"/>
      <c r="CF19" s="82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4"/>
    </row>
    <row r="20" spans="7:128" ht="20.25" customHeight="1" thickTop="1" x14ac:dyDescent="0.3">
      <c r="G20" s="716">
        <v>8</v>
      </c>
      <c r="H20" s="676" t="s">
        <v>70</v>
      </c>
      <c r="I20" s="678" t="str">
        <f>LOOKUP(G20,B$2:B$9,D$2:D$9)</f>
        <v>Kmochova  "B"</v>
      </c>
      <c r="J20" s="679"/>
      <c r="K20" s="383">
        <f>AH6</f>
        <v>7</v>
      </c>
      <c r="L20" s="384" t="s">
        <v>10</v>
      </c>
      <c r="M20" s="385">
        <f>AF6</f>
        <v>5</v>
      </c>
      <c r="N20" s="395">
        <f>AH8</f>
        <v>8</v>
      </c>
      <c r="O20" s="384" t="s">
        <v>10</v>
      </c>
      <c r="P20" s="385">
        <f>AF8</f>
        <v>5</v>
      </c>
      <c r="Q20" s="395">
        <f>AH10</f>
        <v>5</v>
      </c>
      <c r="R20" s="384" t="s">
        <v>10</v>
      </c>
      <c r="S20" s="385">
        <f>AF10</f>
        <v>13</v>
      </c>
      <c r="T20" s="395">
        <f>AH12</f>
        <v>6</v>
      </c>
      <c r="U20" s="384" t="s">
        <v>10</v>
      </c>
      <c r="V20" s="385">
        <f>AF12</f>
        <v>7</v>
      </c>
      <c r="W20" s="395">
        <f>AH14</f>
        <v>9</v>
      </c>
      <c r="X20" s="384" t="s">
        <v>10</v>
      </c>
      <c r="Y20" s="385">
        <f>AF14</f>
        <v>10</v>
      </c>
      <c r="Z20" s="395">
        <f>AH16</f>
        <v>6</v>
      </c>
      <c r="AA20" s="384" t="s">
        <v>10</v>
      </c>
      <c r="AB20" s="385">
        <f>AF16</f>
        <v>13</v>
      </c>
      <c r="AC20" s="673">
        <f>AH18</f>
        <v>7</v>
      </c>
      <c r="AD20" s="724" t="s">
        <v>10</v>
      </c>
      <c r="AE20" s="666">
        <f>AF18</f>
        <v>5</v>
      </c>
      <c r="AF20" s="609"/>
      <c r="AG20" s="583"/>
      <c r="AH20" s="617"/>
      <c r="AI20" s="603">
        <f>K20+N20+Q20+T20+Z20+AF20+W20+AC20</f>
        <v>48</v>
      </c>
      <c r="AJ20" s="604" t="s">
        <v>10</v>
      </c>
      <c r="AK20" s="604">
        <f>M20+P20+S20+V20+AH20+Y20+AB20+AE20</f>
        <v>58</v>
      </c>
      <c r="AL20" s="602">
        <f>IF(AI20=0,0,AI20/AK20)</f>
        <v>0.82758620689655171</v>
      </c>
      <c r="AM20" s="601">
        <f>AP19+AQ19+AR19+AS19+AT19+AU19+AV19+AW19+(AL20/100)</f>
        <v>10.008275862068965</v>
      </c>
      <c r="AN20" s="402">
        <f>IF(AM20=0,"",RANK(AM20,AM$6:AM$21))</f>
        <v>5</v>
      </c>
      <c r="AP20" s="387"/>
      <c r="AQ20" s="387"/>
      <c r="AR20" s="387"/>
      <c r="AS20" s="387"/>
      <c r="AT20" s="387"/>
      <c r="AU20" s="387"/>
      <c r="AV20" s="387"/>
      <c r="AW20" s="387"/>
      <c r="AY20" s="554" t="s">
        <v>46</v>
      </c>
      <c r="AZ20" s="556">
        <f>AZ18+$AZ$31</f>
        <v>0.45416666666666672</v>
      </c>
      <c r="BA20" s="287">
        <f>BA18+4</f>
        <v>47</v>
      </c>
      <c r="BB20" s="288" t="s">
        <v>8</v>
      </c>
      <c r="BC20" s="288" t="s">
        <v>9</v>
      </c>
      <c r="BD20" s="281">
        <v>3</v>
      </c>
      <c r="BE20" s="282" t="s">
        <v>10</v>
      </c>
      <c r="BF20" s="283">
        <v>8</v>
      </c>
      <c r="BG20" s="330"/>
      <c r="BH20" s="332" t="s">
        <v>10</v>
      </c>
      <c r="BI20" s="328"/>
      <c r="BK20" s="554" t="s">
        <v>46</v>
      </c>
      <c r="BL20" s="556">
        <f>BL18+$AZ$31</f>
        <v>0.45416666666666672</v>
      </c>
      <c r="BM20" s="287">
        <f>BM18+4</f>
        <v>48</v>
      </c>
      <c r="BN20" s="288" t="s">
        <v>8</v>
      </c>
      <c r="BO20" s="288" t="s">
        <v>9</v>
      </c>
      <c r="BP20" s="281">
        <v>4</v>
      </c>
      <c r="BQ20" s="282" t="s">
        <v>10</v>
      </c>
      <c r="BR20" s="283">
        <v>7</v>
      </c>
      <c r="BS20" s="330"/>
      <c r="BT20" s="332" t="s">
        <v>10</v>
      </c>
      <c r="BU20" s="328"/>
      <c r="BW20" s="6" t="str">
        <f>AY6</f>
        <v>13. KOLO</v>
      </c>
      <c r="BX20" s="6">
        <f>AZ6</f>
        <v>0.45416666666666672</v>
      </c>
      <c r="BY20" s="6">
        <f>BA6</f>
        <v>45</v>
      </c>
      <c r="BZ20" s="6" t="str">
        <f t="shared" ref="BZ20:CD21" si="3">BB6</f>
        <v>HŘIŠTĚ</v>
      </c>
      <c r="CA20" s="6" t="str">
        <f t="shared" si="3"/>
        <v>skupina</v>
      </c>
      <c r="CB20" s="6">
        <f t="shared" si="3"/>
        <v>1</v>
      </c>
      <c r="CC20" s="6" t="str">
        <f t="shared" si="3"/>
        <v>:</v>
      </c>
      <c r="CD20" s="6">
        <f t="shared" si="3"/>
        <v>6</v>
      </c>
      <c r="CF20" s="85"/>
      <c r="CG20" s="548" t="str">
        <f>BW20</f>
        <v>13. KOLO</v>
      </c>
      <c r="CH20" s="548"/>
      <c r="CI20" s="548"/>
      <c r="CJ20" s="548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549">
        <f>BY20</f>
        <v>45</v>
      </c>
      <c r="CV20" s="549"/>
      <c r="CW20" s="550" t="s">
        <v>11</v>
      </c>
      <c r="CX20" s="550"/>
      <c r="CY20" s="550"/>
      <c r="CZ20" s="550"/>
      <c r="DA20" s="551" t="s">
        <v>12</v>
      </c>
      <c r="DB20" s="552">
        <f>BX20</f>
        <v>0.45416666666666672</v>
      </c>
      <c r="DC20" s="552"/>
      <c r="DD20" s="553" t="s">
        <v>9</v>
      </c>
      <c r="DE20" s="553"/>
      <c r="DF20" s="541" t="str">
        <f>CA21</f>
        <v>F</v>
      </c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7"/>
      <c r="DS20" s="542" t="s">
        <v>13</v>
      </c>
      <c r="DT20" s="542"/>
      <c r="DU20" s="542"/>
      <c r="DV20" s="543">
        <f>BZ21</f>
        <v>4</v>
      </c>
      <c r="DW20" s="543"/>
      <c r="DX20" s="88"/>
    </row>
    <row r="21" spans="7:128" ht="20.25" customHeight="1" thickBot="1" x14ac:dyDescent="0.35">
      <c r="G21" s="731"/>
      <c r="H21" s="732"/>
      <c r="I21" s="733"/>
      <c r="J21" s="734"/>
      <c r="K21" s="406"/>
      <c r="L21" s="407"/>
      <c r="M21" s="408"/>
      <c r="N21" s="409"/>
      <c r="O21" s="407"/>
      <c r="P21" s="408"/>
      <c r="Q21" s="409"/>
      <c r="R21" s="407"/>
      <c r="S21" s="408"/>
      <c r="T21" s="409"/>
      <c r="U21" s="407"/>
      <c r="V21" s="408"/>
      <c r="W21" s="409"/>
      <c r="X21" s="407"/>
      <c r="Y21" s="408"/>
      <c r="Z21" s="409"/>
      <c r="AA21" s="407"/>
      <c r="AB21" s="408"/>
      <c r="AC21" s="736"/>
      <c r="AD21" s="737"/>
      <c r="AE21" s="738"/>
      <c r="AF21" s="618"/>
      <c r="AG21" s="619"/>
      <c r="AH21" s="620"/>
      <c r="AI21" s="621"/>
      <c r="AJ21" s="622"/>
      <c r="AK21" s="622"/>
      <c r="AL21" s="735"/>
      <c r="AM21" s="624"/>
      <c r="AN21" s="418"/>
      <c r="AY21" s="555"/>
      <c r="AZ21" s="557"/>
      <c r="BA21" s="290" t="s">
        <v>14</v>
      </c>
      <c r="BB21" s="291">
        <v>6</v>
      </c>
      <c r="BC21" s="291" t="s">
        <v>54</v>
      </c>
      <c r="BD21" s="284" t="str">
        <f>LOOKUP(BD20,$B$2:$B$9,$D$2:$D$9)</f>
        <v>Červ. Pečky "A"</v>
      </c>
      <c r="BE21" s="285"/>
      <c r="BF21" s="286" t="str">
        <f>LOOKUP(BF20,$B$2:$B$9,$D$2:$D$9)</f>
        <v>Kmochova  "B"</v>
      </c>
      <c r="BG21" s="331"/>
      <c r="BH21" s="333"/>
      <c r="BI21" s="329"/>
      <c r="BK21" s="555"/>
      <c r="BL21" s="557"/>
      <c r="BM21" s="290" t="s">
        <v>14</v>
      </c>
      <c r="BN21" s="291">
        <v>7</v>
      </c>
      <c r="BO21" s="291" t="s">
        <v>54</v>
      </c>
      <c r="BP21" s="284" t="str">
        <f>LOOKUP(BP20,$B$2:$B$9,$D$2:$D$9)</f>
        <v>Mnichovická "A"</v>
      </c>
      <c r="BQ21" s="285"/>
      <c r="BR21" s="286" t="str">
        <f>LOOKUP(BR20,$B$2:$B$9,$D$2:$D$9)</f>
        <v>Červ.Pečky "B"</v>
      </c>
      <c r="BS21" s="331"/>
      <c r="BT21" s="333"/>
      <c r="BU21" s="329"/>
      <c r="BZ21" s="6">
        <f t="shared" si="3"/>
        <v>4</v>
      </c>
      <c r="CA21" s="6" t="str">
        <f t="shared" si="3"/>
        <v>F</v>
      </c>
      <c r="CB21" s="6" t="str">
        <f t="shared" si="3"/>
        <v>Prok.Velikého "B"</v>
      </c>
      <c r="CC21" s="6">
        <f t="shared" si="3"/>
        <v>0</v>
      </c>
      <c r="CD21" s="6" t="str">
        <f t="shared" si="3"/>
        <v>Prok.Velikého "A"</v>
      </c>
      <c r="CF21" s="85"/>
      <c r="CG21" s="548"/>
      <c r="CH21" s="548"/>
      <c r="CI21" s="548"/>
      <c r="CJ21" s="548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549"/>
      <c r="CV21" s="549"/>
      <c r="CW21" s="550"/>
      <c r="CX21" s="550"/>
      <c r="CY21" s="550"/>
      <c r="CZ21" s="550"/>
      <c r="DA21" s="551"/>
      <c r="DB21" s="552"/>
      <c r="DC21" s="552"/>
      <c r="DD21" s="553"/>
      <c r="DE21" s="553"/>
      <c r="DF21" s="541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7"/>
      <c r="DS21" s="542"/>
      <c r="DT21" s="542"/>
      <c r="DU21" s="542"/>
      <c r="DV21" s="543"/>
      <c r="DW21" s="543"/>
      <c r="DX21" s="88"/>
    </row>
    <row r="22" spans="7:128" ht="20.25" customHeight="1" thickTop="1" x14ac:dyDescent="0.3">
      <c r="AY22" s="554" t="s">
        <v>47</v>
      </c>
      <c r="AZ22" s="556">
        <f>AZ20+$AZ$31</f>
        <v>0.46250000000000008</v>
      </c>
      <c r="BA22" s="287">
        <f>BA20+4</f>
        <v>51</v>
      </c>
      <c r="BB22" s="288" t="s">
        <v>8</v>
      </c>
      <c r="BC22" s="288" t="s">
        <v>9</v>
      </c>
      <c r="BD22" s="281">
        <v>3</v>
      </c>
      <c r="BE22" s="282" t="s">
        <v>10</v>
      </c>
      <c r="BF22" s="283">
        <v>7</v>
      </c>
      <c r="BG22" s="330"/>
      <c r="BH22" s="332" t="s">
        <v>10</v>
      </c>
      <c r="BI22" s="328"/>
      <c r="BK22" s="554" t="s">
        <v>47</v>
      </c>
      <c r="BL22" s="556">
        <f>BL20+$AZ$31</f>
        <v>0.46250000000000008</v>
      </c>
      <c r="BM22" s="287">
        <f>BM20+4</f>
        <v>52</v>
      </c>
      <c r="BN22" s="288" t="s">
        <v>8</v>
      </c>
      <c r="BO22" s="288" t="s">
        <v>9</v>
      </c>
      <c r="BP22" s="281">
        <v>4</v>
      </c>
      <c r="BQ22" s="282" t="s">
        <v>10</v>
      </c>
      <c r="BR22" s="283">
        <v>6</v>
      </c>
      <c r="BS22" s="330"/>
      <c r="BT22" s="332" t="s">
        <v>10</v>
      </c>
      <c r="BU22" s="328"/>
      <c r="CF22" s="85"/>
      <c r="CG22" s="89"/>
      <c r="CH22" s="89"/>
      <c r="CI22" s="89"/>
      <c r="CJ22" s="89"/>
      <c r="CK22" s="587" t="s">
        <v>16</v>
      </c>
      <c r="CL22" s="587"/>
      <c r="CM22" s="90">
        <f>CB20</f>
        <v>1</v>
      </c>
      <c r="CN22" s="91" t="s">
        <v>17</v>
      </c>
      <c r="CO22" s="585" t="str">
        <f>LOOKUP(CM22,$B$2:$B$9,$D$2:$D$9)</f>
        <v>Prok.Velikého "B"</v>
      </c>
      <c r="CP22" s="585"/>
      <c r="CQ22" s="585"/>
      <c r="CR22" s="585"/>
      <c r="CS22" s="585"/>
      <c r="CT22" s="585"/>
      <c r="CU22" s="585"/>
      <c r="CV22" s="585"/>
      <c r="CW22" s="585"/>
      <c r="CX22" s="585"/>
      <c r="CY22" s="586"/>
      <c r="CZ22" s="586"/>
      <c r="DA22" s="92"/>
      <c r="DB22" s="92"/>
      <c r="DC22" s="92"/>
      <c r="DD22" s="92"/>
      <c r="DE22" s="92"/>
      <c r="DF22" s="89"/>
      <c r="DG22" s="587" t="s">
        <v>16</v>
      </c>
      <c r="DH22" s="587"/>
      <c r="DI22" s="90">
        <f>CD20</f>
        <v>6</v>
      </c>
      <c r="DJ22" s="91" t="s">
        <v>17</v>
      </c>
      <c r="DK22" s="585" t="str">
        <f>LOOKUP(DI22,$B$2:$B$9,$D$2:$D$9)</f>
        <v>Prok.Velikého "A"</v>
      </c>
      <c r="DL22" s="585"/>
      <c r="DM22" s="585"/>
      <c r="DN22" s="585"/>
      <c r="DO22" s="585"/>
      <c r="DP22" s="585"/>
      <c r="DQ22" s="585"/>
      <c r="DR22" s="585"/>
      <c r="DS22" s="585"/>
      <c r="DT22" s="585"/>
      <c r="DU22" s="585"/>
      <c r="DV22" s="585"/>
      <c r="DW22" s="585"/>
      <c r="DX22" s="88"/>
    </row>
    <row r="23" spans="7:128" ht="20.25" customHeight="1" thickBot="1" x14ac:dyDescent="0.35">
      <c r="AY23" s="555"/>
      <c r="AZ23" s="557"/>
      <c r="BA23" s="290" t="s">
        <v>14</v>
      </c>
      <c r="BB23" s="291">
        <f>BB21</f>
        <v>6</v>
      </c>
      <c r="BC23" s="291" t="s">
        <v>54</v>
      </c>
      <c r="BD23" s="284" t="str">
        <f>LOOKUP(BD22,$B$2:$B$9,$D$2:$D$9)</f>
        <v>Červ. Pečky "A"</v>
      </c>
      <c r="BE23" s="285"/>
      <c r="BF23" s="286" t="str">
        <f>LOOKUP(BF22,$B$2:$B$9,$D$2:$D$9)</f>
        <v>Červ.Pečky "B"</v>
      </c>
      <c r="BG23" s="331"/>
      <c r="BH23" s="333"/>
      <c r="BI23" s="329"/>
      <c r="BK23" s="555"/>
      <c r="BL23" s="557"/>
      <c r="BM23" s="290" t="s">
        <v>14</v>
      </c>
      <c r="BN23" s="291">
        <f>BN21</f>
        <v>7</v>
      </c>
      <c r="BO23" s="291" t="s">
        <v>54</v>
      </c>
      <c r="BP23" s="284" t="str">
        <f>LOOKUP(BP22,$B$2:$B$9,$D$2:$D$9)</f>
        <v>Mnichovická "A"</v>
      </c>
      <c r="BQ23" s="285"/>
      <c r="BR23" s="286" t="str">
        <f>LOOKUP(BR22,$B$2:$B$9,$D$2:$D$9)</f>
        <v>Prok.Velikého "A"</v>
      </c>
      <c r="BS23" s="331"/>
      <c r="BT23" s="333"/>
      <c r="BU23" s="329"/>
      <c r="CF23" s="85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93"/>
      <c r="DS23" s="93"/>
      <c r="DT23" s="93"/>
      <c r="DU23" s="93"/>
      <c r="DV23" s="93"/>
      <c r="DW23" s="93"/>
      <c r="DX23" s="88"/>
    </row>
    <row r="24" spans="7:128" ht="20.25" customHeight="1" thickTop="1" thickBot="1" x14ac:dyDescent="0.35">
      <c r="AY24" s="594" t="s">
        <v>72</v>
      </c>
      <c r="AZ24" s="556">
        <f>AZ22+$AZ$31</f>
        <v>0.47083333333333344</v>
      </c>
      <c r="BA24" s="287">
        <f>BA22+4</f>
        <v>55</v>
      </c>
      <c r="BB24" s="288" t="s">
        <v>8</v>
      </c>
      <c r="BC24" s="288" t="s">
        <v>9</v>
      </c>
      <c r="BD24" s="281">
        <v>5</v>
      </c>
      <c r="BE24" s="282" t="s">
        <v>10</v>
      </c>
      <c r="BF24" s="283">
        <v>8</v>
      </c>
      <c r="BG24" s="330"/>
      <c r="BH24" s="332" t="s">
        <v>10</v>
      </c>
      <c r="BI24" s="328"/>
      <c r="BK24" s="594" t="s">
        <v>72</v>
      </c>
      <c r="BL24" s="556">
        <f>BL22+$AZ$31</f>
        <v>0.47083333333333344</v>
      </c>
      <c r="BM24" s="287">
        <f>BM22+4</f>
        <v>56</v>
      </c>
      <c r="BN24" s="288" t="s">
        <v>8</v>
      </c>
      <c r="BO24" s="288" t="s">
        <v>9</v>
      </c>
      <c r="BP24" s="281">
        <v>6</v>
      </c>
      <c r="BQ24" s="282" t="s">
        <v>10</v>
      </c>
      <c r="BR24" s="283">
        <v>7</v>
      </c>
      <c r="BS24" s="330"/>
      <c r="BT24" s="332" t="s">
        <v>10</v>
      </c>
      <c r="BU24" s="328"/>
      <c r="CF24" s="85"/>
      <c r="CG24" s="94" t="s">
        <v>21</v>
      </c>
      <c r="CH24" s="95">
        <f>CM22</f>
        <v>1</v>
      </c>
      <c r="CI24" s="96" t="s">
        <v>10</v>
      </c>
      <c r="CJ24" s="97">
        <v>1</v>
      </c>
      <c r="CK24" s="97">
        <v>2</v>
      </c>
      <c r="CL24" s="97">
        <v>3</v>
      </c>
      <c r="CM24" s="97">
        <v>4</v>
      </c>
      <c r="CN24" s="97">
        <v>5</v>
      </c>
      <c r="CO24" s="97">
        <v>6</v>
      </c>
      <c r="CP24" s="97">
        <v>7</v>
      </c>
      <c r="CQ24" s="97">
        <v>8</v>
      </c>
      <c r="CR24" s="97">
        <v>9</v>
      </c>
      <c r="CS24" s="97">
        <v>10</v>
      </c>
      <c r="CT24" s="97">
        <v>11</v>
      </c>
      <c r="CU24" s="97">
        <v>12</v>
      </c>
      <c r="CV24" s="97">
        <v>13</v>
      </c>
      <c r="CW24" s="97">
        <v>14</v>
      </c>
      <c r="CX24" s="97">
        <v>15</v>
      </c>
      <c r="CY24" s="97">
        <v>16</v>
      </c>
      <c r="CZ24" s="97">
        <v>17</v>
      </c>
      <c r="DA24" s="97">
        <v>18</v>
      </c>
      <c r="DB24" s="97">
        <v>19</v>
      </c>
      <c r="DC24" s="97">
        <v>20</v>
      </c>
      <c r="DD24" s="97">
        <v>21</v>
      </c>
      <c r="DE24" s="97">
        <v>22</v>
      </c>
      <c r="DF24" s="97">
        <v>23</v>
      </c>
      <c r="DG24" s="97">
        <v>24</v>
      </c>
      <c r="DH24" s="97">
        <v>25</v>
      </c>
      <c r="DI24" s="97">
        <v>26</v>
      </c>
      <c r="DJ24" s="97">
        <v>27</v>
      </c>
      <c r="DK24" s="97">
        <v>28</v>
      </c>
      <c r="DL24" s="97">
        <v>29</v>
      </c>
      <c r="DM24" s="97">
        <v>30</v>
      </c>
      <c r="DN24" s="97">
        <v>31</v>
      </c>
      <c r="DO24" s="97">
        <v>32</v>
      </c>
      <c r="DP24" s="97">
        <v>33</v>
      </c>
      <c r="DQ24" s="97">
        <v>34</v>
      </c>
      <c r="DR24" s="98">
        <v>35</v>
      </c>
      <c r="DS24" s="98">
        <v>36</v>
      </c>
      <c r="DT24" s="98">
        <v>37</v>
      </c>
      <c r="DU24" s="98">
        <v>38</v>
      </c>
      <c r="DV24" s="98">
        <v>39</v>
      </c>
      <c r="DW24" s="98">
        <v>40</v>
      </c>
      <c r="DX24" s="88"/>
    </row>
    <row r="25" spans="7:128" ht="20.25" customHeight="1" thickTop="1" thickBot="1" x14ac:dyDescent="0.35">
      <c r="I25" s="65"/>
      <c r="J25" s="66"/>
      <c r="AY25" s="594"/>
      <c r="AZ25" s="557"/>
      <c r="BA25" s="290" t="s">
        <v>14</v>
      </c>
      <c r="BB25" s="291">
        <f>BB23</f>
        <v>6</v>
      </c>
      <c r="BC25" s="291" t="s">
        <v>54</v>
      </c>
      <c r="BD25" s="284" t="str">
        <f>LOOKUP(BD24,$B$2:$B$9,$D$2:$D$9)</f>
        <v>Kmochova "A"</v>
      </c>
      <c r="BE25" s="285"/>
      <c r="BF25" s="286" t="str">
        <f>LOOKUP(BF24,$B$2:$B$9,$D$2:$D$9)</f>
        <v>Kmochova  "B"</v>
      </c>
      <c r="BG25" s="331"/>
      <c r="BH25" s="333"/>
      <c r="BI25" s="329"/>
      <c r="BK25" s="594"/>
      <c r="BL25" s="557"/>
      <c r="BM25" s="290" t="s">
        <v>14</v>
      </c>
      <c r="BN25" s="291">
        <f>BN23</f>
        <v>7</v>
      </c>
      <c r="BO25" s="291" t="s">
        <v>54</v>
      </c>
      <c r="BP25" s="284" t="str">
        <f>LOOKUP(BP24,$B$2:$B$9,$D$2:$D$9)</f>
        <v>Prok.Velikého "A"</v>
      </c>
      <c r="BQ25" s="285"/>
      <c r="BR25" s="286" t="str">
        <f>LOOKUP(BR24,$B$2:$B$9,$D$2:$D$9)</f>
        <v>Červ.Pečky "B"</v>
      </c>
      <c r="BS25" s="331"/>
      <c r="BT25" s="333"/>
      <c r="BU25" s="329"/>
      <c r="CF25" s="85"/>
      <c r="CG25" s="99"/>
      <c r="CH25" s="100"/>
      <c r="CI25" s="101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3"/>
      <c r="DS25" s="103"/>
      <c r="DT25" s="103"/>
      <c r="DU25" s="103"/>
      <c r="DV25" s="103"/>
      <c r="DW25" s="103"/>
      <c r="DX25" s="88"/>
    </row>
    <row r="26" spans="7:128" ht="20.25" customHeight="1" thickTop="1" thickBot="1" x14ac:dyDescent="0.35">
      <c r="I26" s="65"/>
      <c r="J26" s="66"/>
      <c r="AY26" s="594" t="s">
        <v>73</v>
      </c>
      <c r="AZ26" s="556">
        <f>AZ24+$AZ$31</f>
        <v>0.4791666666666668</v>
      </c>
      <c r="BA26" s="287">
        <f>BA24+4</f>
        <v>59</v>
      </c>
      <c r="BB26" s="288" t="s">
        <v>8</v>
      </c>
      <c r="BC26" s="288" t="s">
        <v>9</v>
      </c>
      <c r="BD26" s="281">
        <v>5</v>
      </c>
      <c r="BE26" s="282" t="s">
        <v>10</v>
      </c>
      <c r="BF26" s="283">
        <v>7</v>
      </c>
      <c r="BG26" s="330"/>
      <c r="BH26" s="332" t="s">
        <v>10</v>
      </c>
      <c r="BI26" s="328"/>
      <c r="BK26" s="594" t="s">
        <v>73</v>
      </c>
      <c r="BL26" s="556">
        <f>BL24+$AZ$31</f>
        <v>0.4791666666666668</v>
      </c>
      <c r="BM26" s="287">
        <f>BM24+4</f>
        <v>60</v>
      </c>
      <c r="BN26" s="288" t="s">
        <v>8</v>
      </c>
      <c r="BO26" s="288" t="s">
        <v>9</v>
      </c>
      <c r="BP26" s="281">
        <v>6</v>
      </c>
      <c r="BQ26" s="282" t="s">
        <v>10</v>
      </c>
      <c r="BR26" s="283">
        <v>8</v>
      </c>
      <c r="BS26" s="330"/>
      <c r="BT26" s="332" t="s">
        <v>10</v>
      </c>
      <c r="BU26" s="328"/>
      <c r="CF26" s="85"/>
      <c r="CG26" s="104" t="s">
        <v>21</v>
      </c>
      <c r="CH26" s="105">
        <f>DI22</f>
        <v>6</v>
      </c>
      <c r="CI26" s="106" t="s">
        <v>10</v>
      </c>
      <c r="CJ26" s="97">
        <v>1</v>
      </c>
      <c r="CK26" s="97">
        <v>2</v>
      </c>
      <c r="CL26" s="97">
        <v>3</v>
      </c>
      <c r="CM26" s="97">
        <v>4</v>
      </c>
      <c r="CN26" s="97">
        <v>5</v>
      </c>
      <c r="CO26" s="97">
        <v>6</v>
      </c>
      <c r="CP26" s="97">
        <v>7</v>
      </c>
      <c r="CQ26" s="97">
        <v>8</v>
      </c>
      <c r="CR26" s="97">
        <v>9</v>
      </c>
      <c r="CS26" s="97">
        <v>10</v>
      </c>
      <c r="CT26" s="97">
        <v>11</v>
      </c>
      <c r="CU26" s="97">
        <v>12</v>
      </c>
      <c r="CV26" s="97">
        <v>13</v>
      </c>
      <c r="CW26" s="97">
        <v>14</v>
      </c>
      <c r="CX26" s="97">
        <v>15</v>
      </c>
      <c r="CY26" s="97">
        <v>16</v>
      </c>
      <c r="CZ26" s="97">
        <v>17</v>
      </c>
      <c r="DA26" s="97">
        <v>18</v>
      </c>
      <c r="DB26" s="97">
        <v>19</v>
      </c>
      <c r="DC26" s="97">
        <v>20</v>
      </c>
      <c r="DD26" s="97">
        <v>21</v>
      </c>
      <c r="DE26" s="97">
        <v>22</v>
      </c>
      <c r="DF26" s="97">
        <v>23</v>
      </c>
      <c r="DG26" s="97">
        <v>24</v>
      </c>
      <c r="DH26" s="97">
        <v>25</v>
      </c>
      <c r="DI26" s="97">
        <v>26</v>
      </c>
      <c r="DJ26" s="97">
        <v>27</v>
      </c>
      <c r="DK26" s="97">
        <v>28</v>
      </c>
      <c r="DL26" s="97">
        <v>29</v>
      </c>
      <c r="DM26" s="97">
        <v>30</v>
      </c>
      <c r="DN26" s="97">
        <v>31</v>
      </c>
      <c r="DO26" s="97">
        <v>32</v>
      </c>
      <c r="DP26" s="97">
        <v>33</v>
      </c>
      <c r="DQ26" s="97">
        <v>34</v>
      </c>
      <c r="DR26" s="98">
        <v>35</v>
      </c>
      <c r="DS26" s="98">
        <v>36</v>
      </c>
      <c r="DT26" s="98">
        <v>37</v>
      </c>
      <c r="DU26" s="98">
        <v>38</v>
      </c>
      <c r="DV26" s="98">
        <v>39</v>
      </c>
      <c r="DW26" s="98">
        <v>40</v>
      </c>
      <c r="DX26" s="88"/>
    </row>
    <row r="27" spans="7:128" ht="20.25" customHeight="1" thickTop="1" thickBot="1" x14ac:dyDescent="0.35">
      <c r="I27" s="65"/>
      <c r="J27" s="66"/>
      <c r="AY27" s="594"/>
      <c r="AZ27" s="557"/>
      <c r="BA27" s="290" t="s">
        <v>14</v>
      </c>
      <c r="BB27" s="291">
        <f>BB25</f>
        <v>6</v>
      </c>
      <c r="BC27" s="291" t="s">
        <v>54</v>
      </c>
      <c r="BD27" s="284" t="str">
        <f>LOOKUP(BD26,$B$2:$B$9,$D$2:$D$9)</f>
        <v>Kmochova "A"</v>
      </c>
      <c r="BE27" s="285"/>
      <c r="BF27" s="286" t="str">
        <f>LOOKUP(BF26,$B$2:$B$9,$D$2:$D$9)</f>
        <v>Červ.Pečky "B"</v>
      </c>
      <c r="BG27" s="331"/>
      <c r="BH27" s="333"/>
      <c r="BI27" s="329"/>
      <c r="BK27" s="594"/>
      <c r="BL27" s="557"/>
      <c r="BM27" s="290" t="s">
        <v>14</v>
      </c>
      <c r="BN27" s="291">
        <f>BN25</f>
        <v>7</v>
      </c>
      <c r="BO27" s="291" t="s">
        <v>54</v>
      </c>
      <c r="BP27" s="284" t="str">
        <f>LOOKUP(BP26,$B$2:$B$9,$D$2:$D$9)</f>
        <v>Prok.Velikého "A"</v>
      </c>
      <c r="BQ27" s="285"/>
      <c r="BR27" s="286" t="str">
        <f>LOOKUP(BR26,$B$2:$B$9,$D$2:$D$9)</f>
        <v>Kmochova  "B"</v>
      </c>
      <c r="BS27" s="331"/>
      <c r="BT27" s="333"/>
      <c r="BU27" s="329"/>
      <c r="CF27" s="107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9"/>
    </row>
    <row r="28" spans="7:128" ht="20.25" customHeight="1" thickTop="1" x14ac:dyDescent="0.25">
      <c r="I28" s="65"/>
      <c r="J28" s="66"/>
      <c r="AY28" s="67"/>
      <c r="AZ28" s="68"/>
      <c r="BA28" s="68"/>
      <c r="BB28" s="68"/>
      <c r="BC28" s="68"/>
      <c r="BD28" s="69"/>
      <c r="BE28" s="70"/>
      <c r="BF28" s="69"/>
      <c r="BG28" s="71"/>
      <c r="BH28" s="71"/>
      <c r="BI28" s="71"/>
      <c r="BK28" s="67"/>
      <c r="BL28" s="68"/>
      <c r="BM28" s="68"/>
      <c r="BN28" s="68"/>
      <c r="BO28" s="68"/>
      <c r="BP28" s="69"/>
      <c r="BQ28" s="70"/>
      <c r="BR28" s="69"/>
      <c r="BS28" s="71"/>
      <c r="BT28" s="71"/>
      <c r="BU28" s="71"/>
      <c r="CF28" s="82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4"/>
    </row>
    <row r="29" spans="7:128" ht="20.25" customHeight="1" x14ac:dyDescent="0.25">
      <c r="I29" s="65"/>
      <c r="J29" s="66"/>
      <c r="AY29" s="67"/>
      <c r="AZ29" s="68"/>
      <c r="BA29" s="68"/>
      <c r="BB29" s="68"/>
      <c r="BC29" s="68"/>
      <c r="BD29" s="69"/>
      <c r="BE29" s="70"/>
      <c r="BF29" s="69"/>
      <c r="BG29" s="71"/>
      <c r="BH29" s="71"/>
      <c r="BI29" s="71"/>
      <c r="BK29" s="72"/>
      <c r="BL29" s="73"/>
      <c r="BM29" s="73"/>
      <c r="BN29" s="73"/>
      <c r="BO29" s="73"/>
      <c r="BP29" s="74"/>
      <c r="BQ29" s="70"/>
      <c r="BR29" s="74"/>
      <c r="BS29" s="71"/>
      <c r="BT29" s="71"/>
      <c r="BU29" s="71"/>
      <c r="BW29" s="6" t="str">
        <f>AY8</f>
        <v>14. KOLO</v>
      </c>
      <c r="BX29" s="6">
        <f>AZ8</f>
        <v>0.46250000000000008</v>
      </c>
      <c r="BY29" s="6">
        <f>BA8</f>
        <v>49</v>
      </c>
      <c r="BZ29" s="6" t="str">
        <f t="shared" ref="BZ29:CD30" si="4">BB8</f>
        <v>HŘIŠTĚ</v>
      </c>
      <c r="CA29" s="6" t="str">
        <f t="shared" si="4"/>
        <v>skupina</v>
      </c>
      <c r="CB29" s="6">
        <f t="shared" si="4"/>
        <v>1</v>
      </c>
      <c r="CC29" s="6" t="str">
        <f t="shared" si="4"/>
        <v>:</v>
      </c>
      <c r="CD29" s="6">
        <f t="shared" si="4"/>
        <v>5</v>
      </c>
      <c r="CF29" s="85"/>
      <c r="CG29" s="548" t="str">
        <f>BW29</f>
        <v>14. KOLO</v>
      </c>
      <c r="CH29" s="548"/>
      <c r="CI29" s="548"/>
      <c r="CJ29" s="548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549">
        <f>BY29</f>
        <v>49</v>
      </c>
      <c r="CV29" s="549"/>
      <c r="CW29" s="550" t="s">
        <v>11</v>
      </c>
      <c r="CX29" s="550"/>
      <c r="CY29" s="550"/>
      <c r="CZ29" s="550"/>
      <c r="DA29" s="551" t="s">
        <v>12</v>
      </c>
      <c r="DB29" s="552">
        <f>BX29</f>
        <v>0.46250000000000008</v>
      </c>
      <c r="DC29" s="552"/>
      <c r="DD29" s="553" t="s">
        <v>9</v>
      </c>
      <c r="DE29" s="553"/>
      <c r="DF29" s="541" t="str">
        <f>CA30</f>
        <v>F</v>
      </c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7"/>
      <c r="DS29" s="542" t="s">
        <v>13</v>
      </c>
      <c r="DT29" s="542"/>
      <c r="DU29" s="542"/>
      <c r="DV29" s="543">
        <f>BZ30</f>
        <v>4</v>
      </c>
      <c r="DW29" s="543"/>
      <c r="DX29" s="88"/>
    </row>
    <row r="30" spans="7:128" ht="20.25" customHeight="1" x14ac:dyDescent="0.25">
      <c r="I30" s="65"/>
      <c r="J30" s="66"/>
      <c r="AY30" s="67"/>
      <c r="AZ30" s="68"/>
      <c r="BA30" s="68"/>
      <c r="BB30" s="68"/>
      <c r="BC30" s="68"/>
      <c r="BD30" s="69"/>
      <c r="BE30" s="70"/>
      <c r="BF30" s="69"/>
      <c r="BG30" s="71"/>
      <c r="BH30" s="71"/>
      <c r="BI30" s="71"/>
      <c r="BK30" s="439"/>
      <c r="BL30" s="68"/>
      <c r="BM30" s="68"/>
      <c r="BN30" s="68"/>
      <c r="BO30" s="68"/>
      <c r="BP30" s="69"/>
      <c r="BQ30" s="441"/>
      <c r="BR30" s="69"/>
      <c r="BS30" s="442"/>
      <c r="BT30" s="442"/>
      <c r="BU30" s="442"/>
      <c r="BZ30" s="6">
        <f t="shared" si="4"/>
        <v>4</v>
      </c>
      <c r="CA30" s="6" t="str">
        <f t="shared" si="4"/>
        <v>F</v>
      </c>
      <c r="CB30" s="6" t="str">
        <f t="shared" si="4"/>
        <v>Prok.Velikého "B"</v>
      </c>
      <c r="CC30" s="6">
        <f t="shared" si="4"/>
        <v>0</v>
      </c>
      <c r="CD30" s="6" t="str">
        <f t="shared" si="4"/>
        <v>Kmochova "A"</v>
      </c>
      <c r="CF30" s="85"/>
      <c r="CG30" s="548"/>
      <c r="CH30" s="548"/>
      <c r="CI30" s="548"/>
      <c r="CJ30" s="548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549"/>
      <c r="CV30" s="549"/>
      <c r="CW30" s="550"/>
      <c r="CX30" s="550"/>
      <c r="CY30" s="550"/>
      <c r="CZ30" s="550"/>
      <c r="DA30" s="551"/>
      <c r="DB30" s="552"/>
      <c r="DC30" s="552"/>
      <c r="DD30" s="553"/>
      <c r="DE30" s="553"/>
      <c r="DF30" s="541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7"/>
      <c r="DS30" s="542"/>
      <c r="DT30" s="542"/>
      <c r="DU30" s="542"/>
      <c r="DV30" s="543"/>
      <c r="DW30" s="543"/>
      <c r="DX30" s="88"/>
    </row>
    <row r="31" spans="7:128" ht="20.25" customHeight="1" x14ac:dyDescent="0.25">
      <c r="I31" s="65"/>
      <c r="J31" s="66"/>
      <c r="AY31" s="72"/>
      <c r="AZ31" s="75">
        <v>8.3333333333333332E-3</v>
      </c>
      <c r="BA31" s="73"/>
      <c r="BB31" s="73"/>
      <c r="BC31" s="73"/>
      <c r="BD31" s="74"/>
      <c r="BE31" s="70"/>
      <c r="BF31" s="74"/>
      <c r="BG31" s="71"/>
      <c r="BH31" s="71"/>
      <c r="BI31" s="71"/>
      <c r="BK31" s="440"/>
      <c r="BL31" s="73"/>
      <c r="BM31" s="73"/>
      <c r="BN31" s="73"/>
      <c r="BO31" s="73"/>
      <c r="BP31" s="74"/>
      <c r="BQ31" s="441"/>
      <c r="BR31" s="74"/>
      <c r="BS31" s="442"/>
      <c r="BT31" s="442"/>
      <c r="BU31" s="442"/>
      <c r="CF31" s="85"/>
      <c r="CG31" s="89"/>
      <c r="CH31" s="89"/>
      <c r="CI31" s="89"/>
      <c r="CJ31" s="89"/>
      <c r="CK31" s="587" t="s">
        <v>16</v>
      </c>
      <c r="CL31" s="587"/>
      <c r="CM31" s="90">
        <f>CB29</f>
        <v>1</v>
      </c>
      <c r="CN31" s="91" t="s">
        <v>17</v>
      </c>
      <c r="CO31" s="585" t="str">
        <f>LOOKUP(CM31,$B$2:$B$9,$D$2:$D$9)</f>
        <v>Prok.Velikého "B"</v>
      </c>
      <c r="CP31" s="585"/>
      <c r="CQ31" s="585"/>
      <c r="CR31" s="585"/>
      <c r="CS31" s="585"/>
      <c r="CT31" s="585"/>
      <c r="CU31" s="585"/>
      <c r="CV31" s="585"/>
      <c r="CW31" s="585"/>
      <c r="CX31" s="585"/>
      <c r="CY31" s="586"/>
      <c r="CZ31" s="586"/>
      <c r="DA31" s="92"/>
      <c r="DB31" s="92"/>
      <c r="DC31" s="92"/>
      <c r="DD31" s="92"/>
      <c r="DE31" s="92"/>
      <c r="DF31" s="89"/>
      <c r="DG31" s="587" t="s">
        <v>16</v>
      </c>
      <c r="DH31" s="587"/>
      <c r="DI31" s="90">
        <f>CD29</f>
        <v>5</v>
      </c>
      <c r="DJ31" s="91" t="s">
        <v>17</v>
      </c>
      <c r="DK31" s="585" t="str">
        <f>LOOKUP(DI31,$B$2:$B$9,$D$2:$D$9)</f>
        <v>Kmochova "A"</v>
      </c>
      <c r="DL31" s="585"/>
      <c r="DM31" s="585"/>
      <c r="DN31" s="585"/>
      <c r="DO31" s="585"/>
      <c r="DP31" s="585"/>
      <c r="DQ31" s="585"/>
      <c r="DR31" s="585"/>
      <c r="DS31" s="585"/>
      <c r="DT31" s="585"/>
      <c r="DU31" s="585"/>
      <c r="DV31" s="585"/>
      <c r="DW31" s="585"/>
      <c r="DX31" s="88"/>
    </row>
    <row r="32" spans="7:128" ht="20.25" customHeight="1" x14ac:dyDescent="0.25">
      <c r="I32" s="65"/>
      <c r="J32" s="66"/>
      <c r="AY32" s="439"/>
      <c r="AZ32" s="68"/>
      <c r="BA32" s="68"/>
      <c r="BB32" s="68"/>
      <c r="BC32" s="68"/>
      <c r="BD32" s="69"/>
      <c r="BE32" s="441"/>
      <c r="BF32" s="69"/>
      <c r="BG32" s="442"/>
      <c r="BH32" s="442"/>
      <c r="BI32" s="442"/>
      <c r="CF32" s="85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93"/>
      <c r="DS32" s="93"/>
      <c r="DT32" s="93"/>
      <c r="DU32" s="93"/>
      <c r="DV32" s="93"/>
      <c r="DW32" s="93"/>
      <c r="DX32" s="88"/>
    </row>
    <row r="33" spans="2:128" ht="20.25" customHeight="1" x14ac:dyDescent="0.25">
      <c r="I33" s="65"/>
      <c r="J33" s="66"/>
      <c r="AY33" s="440"/>
      <c r="AZ33" s="73"/>
      <c r="BA33" s="73"/>
      <c r="BB33" s="73"/>
      <c r="BC33" s="73"/>
      <c r="BD33" s="74"/>
      <c r="BE33" s="441"/>
      <c r="BF33" s="74"/>
      <c r="BG33" s="442"/>
      <c r="BH33" s="442"/>
      <c r="BI33" s="442"/>
      <c r="CF33" s="85"/>
      <c r="CG33" s="94" t="s">
        <v>21</v>
      </c>
      <c r="CH33" s="95">
        <f>CM31</f>
        <v>1</v>
      </c>
      <c r="CI33" s="96" t="s">
        <v>10</v>
      </c>
      <c r="CJ33" s="97">
        <v>1</v>
      </c>
      <c r="CK33" s="97">
        <v>2</v>
      </c>
      <c r="CL33" s="97">
        <v>3</v>
      </c>
      <c r="CM33" s="97">
        <v>4</v>
      </c>
      <c r="CN33" s="97">
        <v>5</v>
      </c>
      <c r="CO33" s="97">
        <v>6</v>
      </c>
      <c r="CP33" s="97">
        <v>7</v>
      </c>
      <c r="CQ33" s="97">
        <v>8</v>
      </c>
      <c r="CR33" s="97">
        <v>9</v>
      </c>
      <c r="CS33" s="97">
        <v>10</v>
      </c>
      <c r="CT33" s="97">
        <v>11</v>
      </c>
      <c r="CU33" s="97">
        <v>12</v>
      </c>
      <c r="CV33" s="97">
        <v>13</v>
      </c>
      <c r="CW33" s="97">
        <v>14</v>
      </c>
      <c r="CX33" s="97">
        <v>15</v>
      </c>
      <c r="CY33" s="97">
        <v>16</v>
      </c>
      <c r="CZ33" s="97">
        <v>17</v>
      </c>
      <c r="DA33" s="97">
        <v>18</v>
      </c>
      <c r="DB33" s="97">
        <v>19</v>
      </c>
      <c r="DC33" s="97">
        <v>20</v>
      </c>
      <c r="DD33" s="97">
        <v>21</v>
      </c>
      <c r="DE33" s="97">
        <v>22</v>
      </c>
      <c r="DF33" s="97">
        <v>23</v>
      </c>
      <c r="DG33" s="97">
        <v>24</v>
      </c>
      <c r="DH33" s="97">
        <v>25</v>
      </c>
      <c r="DI33" s="97">
        <v>26</v>
      </c>
      <c r="DJ33" s="97">
        <v>27</v>
      </c>
      <c r="DK33" s="97">
        <v>28</v>
      </c>
      <c r="DL33" s="97">
        <v>29</v>
      </c>
      <c r="DM33" s="97">
        <v>30</v>
      </c>
      <c r="DN33" s="97">
        <v>31</v>
      </c>
      <c r="DO33" s="97">
        <v>32</v>
      </c>
      <c r="DP33" s="97">
        <v>33</v>
      </c>
      <c r="DQ33" s="97">
        <v>34</v>
      </c>
      <c r="DR33" s="98">
        <v>35</v>
      </c>
      <c r="DS33" s="98">
        <v>36</v>
      </c>
      <c r="DT33" s="98">
        <v>37</v>
      </c>
      <c r="DU33" s="98">
        <v>38</v>
      </c>
      <c r="DV33" s="98">
        <v>39</v>
      </c>
      <c r="DW33" s="98">
        <v>40</v>
      </c>
      <c r="DX33" s="88"/>
    </row>
    <row r="34" spans="2:128" ht="20.25" customHeight="1" x14ac:dyDescent="0.25">
      <c r="I34" s="65"/>
      <c r="J34" s="66"/>
      <c r="CF34" s="85"/>
      <c r="CG34" s="99"/>
      <c r="CH34" s="100"/>
      <c r="CI34" s="101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3"/>
      <c r="DS34" s="103"/>
      <c r="DT34" s="103"/>
      <c r="DU34" s="103"/>
      <c r="DV34" s="103"/>
      <c r="DW34" s="103"/>
      <c r="DX34" s="88"/>
    </row>
    <row r="35" spans="2:128" ht="20.25" customHeight="1" x14ac:dyDescent="0.25">
      <c r="B35" t="str">
        <f>IF($A$1=1,'[1]Presenční listina'!B42,"")</f>
        <v/>
      </c>
      <c r="I35" s="65"/>
      <c r="J35" s="66"/>
      <c r="CF35" s="85"/>
      <c r="CG35" s="104" t="s">
        <v>21</v>
      </c>
      <c r="CH35" s="105">
        <f>DI31</f>
        <v>5</v>
      </c>
      <c r="CI35" s="106" t="s">
        <v>10</v>
      </c>
      <c r="CJ35" s="97">
        <v>1</v>
      </c>
      <c r="CK35" s="97">
        <v>2</v>
      </c>
      <c r="CL35" s="97">
        <v>3</v>
      </c>
      <c r="CM35" s="97">
        <v>4</v>
      </c>
      <c r="CN35" s="97">
        <v>5</v>
      </c>
      <c r="CO35" s="97">
        <v>6</v>
      </c>
      <c r="CP35" s="97">
        <v>7</v>
      </c>
      <c r="CQ35" s="97">
        <v>8</v>
      </c>
      <c r="CR35" s="97">
        <v>9</v>
      </c>
      <c r="CS35" s="97">
        <v>10</v>
      </c>
      <c r="CT35" s="97">
        <v>11</v>
      </c>
      <c r="CU35" s="97">
        <v>12</v>
      </c>
      <c r="CV35" s="97">
        <v>13</v>
      </c>
      <c r="CW35" s="97">
        <v>14</v>
      </c>
      <c r="CX35" s="97">
        <v>15</v>
      </c>
      <c r="CY35" s="97">
        <v>16</v>
      </c>
      <c r="CZ35" s="97">
        <v>17</v>
      </c>
      <c r="DA35" s="97">
        <v>18</v>
      </c>
      <c r="DB35" s="97">
        <v>19</v>
      </c>
      <c r="DC35" s="97">
        <v>20</v>
      </c>
      <c r="DD35" s="97">
        <v>21</v>
      </c>
      <c r="DE35" s="97">
        <v>22</v>
      </c>
      <c r="DF35" s="97">
        <v>23</v>
      </c>
      <c r="DG35" s="97">
        <v>24</v>
      </c>
      <c r="DH35" s="97">
        <v>25</v>
      </c>
      <c r="DI35" s="97">
        <v>26</v>
      </c>
      <c r="DJ35" s="97">
        <v>27</v>
      </c>
      <c r="DK35" s="97">
        <v>28</v>
      </c>
      <c r="DL35" s="97">
        <v>29</v>
      </c>
      <c r="DM35" s="97">
        <v>30</v>
      </c>
      <c r="DN35" s="97">
        <v>31</v>
      </c>
      <c r="DO35" s="97">
        <v>32</v>
      </c>
      <c r="DP35" s="97">
        <v>33</v>
      </c>
      <c r="DQ35" s="97">
        <v>34</v>
      </c>
      <c r="DR35" s="98">
        <v>35</v>
      </c>
      <c r="DS35" s="98">
        <v>36</v>
      </c>
      <c r="DT35" s="98">
        <v>37</v>
      </c>
      <c r="DU35" s="98">
        <v>38</v>
      </c>
      <c r="DV35" s="98">
        <v>39</v>
      </c>
      <c r="DW35" s="98">
        <v>40</v>
      </c>
      <c r="DX35" s="88"/>
    </row>
    <row r="36" spans="2:128" ht="20.25" customHeight="1" thickBot="1" x14ac:dyDescent="0.3">
      <c r="B36" t="str">
        <f>IF($A$1=1,'[1]Presenční listina'!B43,"")</f>
        <v/>
      </c>
      <c r="I36" s="65"/>
      <c r="J36" s="66"/>
      <c r="CF36" s="107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9"/>
    </row>
    <row r="37" spans="2:128" ht="20.25" customHeight="1" thickTop="1" x14ac:dyDescent="0.25">
      <c r="B37" t="str">
        <f>IF($A$1=1,'[1]Presenční listina'!B44,"")</f>
        <v/>
      </c>
      <c r="I37" s="65"/>
      <c r="J37" s="66"/>
      <c r="CF37" s="82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4"/>
    </row>
    <row r="38" spans="2:128" ht="20.25" customHeight="1" x14ac:dyDescent="0.25">
      <c r="B38" t="str">
        <f>IF($A$1=1,'[1]Presenční listina'!B45,"")</f>
        <v/>
      </c>
      <c r="I38" s="65"/>
      <c r="J38" s="66"/>
      <c r="BW38" s="6" t="str">
        <f>AY10</f>
        <v>15. KOLO</v>
      </c>
      <c r="BX38" s="6">
        <f>AZ10</f>
        <v>0.47083333333333344</v>
      </c>
      <c r="BY38" s="6">
        <f>BA10</f>
        <v>53</v>
      </c>
      <c r="BZ38" s="6" t="str">
        <f t="shared" ref="BZ38:CD39" si="5">BB10</f>
        <v>HŘIŠTĚ</v>
      </c>
      <c r="CA38" s="6" t="str">
        <f t="shared" si="5"/>
        <v>skupina</v>
      </c>
      <c r="CB38" s="6">
        <f t="shared" si="5"/>
        <v>1</v>
      </c>
      <c r="CC38" s="6" t="str">
        <f t="shared" si="5"/>
        <v>:</v>
      </c>
      <c r="CD38" s="6">
        <f t="shared" si="5"/>
        <v>4</v>
      </c>
      <c r="CF38" s="85"/>
      <c r="CG38" s="548" t="str">
        <f>BW38</f>
        <v>15. KOLO</v>
      </c>
      <c r="CH38" s="548"/>
      <c r="CI38" s="548"/>
      <c r="CJ38" s="548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549">
        <f>BY38</f>
        <v>53</v>
      </c>
      <c r="CV38" s="549"/>
      <c r="CW38" s="550" t="s">
        <v>11</v>
      </c>
      <c r="CX38" s="550"/>
      <c r="CY38" s="550"/>
      <c r="CZ38" s="550"/>
      <c r="DA38" s="551" t="s">
        <v>12</v>
      </c>
      <c r="DB38" s="552">
        <f>BX38</f>
        <v>0.47083333333333344</v>
      </c>
      <c r="DC38" s="552"/>
      <c r="DD38" s="553" t="s">
        <v>9</v>
      </c>
      <c r="DE38" s="553"/>
      <c r="DF38" s="541" t="str">
        <f>CA39</f>
        <v>F</v>
      </c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7"/>
      <c r="DS38" s="542" t="s">
        <v>13</v>
      </c>
      <c r="DT38" s="542"/>
      <c r="DU38" s="542"/>
      <c r="DV38" s="543">
        <f>BZ39</f>
        <v>4</v>
      </c>
      <c r="DW38" s="543"/>
      <c r="DX38" s="88"/>
    </row>
    <row r="39" spans="2:128" ht="20.25" customHeight="1" x14ac:dyDescent="0.25">
      <c r="B39" t="str">
        <f>IF($A$1=1,'[1]Presenční listina'!B46,"")</f>
        <v/>
      </c>
      <c r="I39" s="65"/>
      <c r="J39" s="66"/>
      <c r="BZ39" s="6">
        <f t="shared" si="5"/>
        <v>4</v>
      </c>
      <c r="CA39" s="6" t="str">
        <f t="shared" si="5"/>
        <v>F</v>
      </c>
      <c r="CB39" s="6" t="str">
        <f t="shared" si="5"/>
        <v>Prok.Velikého "B"</v>
      </c>
      <c r="CC39" s="6">
        <f t="shared" si="5"/>
        <v>0</v>
      </c>
      <c r="CD39" s="6" t="str">
        <f t="shared" si="5"/>
        <v>Mnichovická "A"</v>
      </c>
      <c r="CF39" s="85"/>
      <c r="CG39" s="548"/>
      <c r="CH39" s="548"/>
      <c r="CI39" s="548"/>
      <c r="CJ39" s="548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549"/>
      <c r="CV39" s="549"/>
      <c r="CW39" s="550"/>
      <c r="CX39" s="550"/>
      <c r="CY39" s="550"/>
      <c r="CZ39" s="550"/>
      <c r="DA39" s="551"/>
      <c r="DB39" s="552"/>
      <c r="DC39" s="552"/>
      <c r="DD39" s="553"/>
      <c r="DE39" s="553"/>
      <c r="DF39" s="541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7"/>
      <c r="DS39" s="542"/>
      <c r="DT39" s="542"/>
      <c r="DU39" s="542"/>
      <c r="DV39" s="543"/>
      <c r="DW39" s="543"/>
      <c r="DX39" s="88"/>
    </row>
    <row r="40" spans="2:128" ht="20.25" customHeight="1" x14ac:dyDescent="0.25">
      <c r="B40" t="str">
        <f>IF($A$1=1,'[1]Presenční listina'!B47,"")</f>
        <v/>
      </c>
      <c r="I40" s="65"/>
      <c r="J40" s="66"/>
      <c r="CF40" s="85"/>
      <c r="CG40" s="89"/>
      <c r="CH40" s="89"/>
      <c r="CI40" s="89"/>
      <c r="CJ40" s="89"/>
      <c r="CK40" s="587" t="s">
        <v>16</v>
      </c>
      <c r="CL40" s="587"/>
      <c r="CM40" s="90">
        <f>CB38</f>
        <v>1</v>
      </c>
      <c r="CN40" s="91" t="s">
        <v>17</v>
      </c>
      <c r="CO40" s="585" t="str">
        <f>LOOKUP(CM40,$B$2:$B$9,$D$2:$D$9)</f>
        <v>Prok.Velikého "B"</v>
      </c>
      <c r="CP40" s="585"/>
      <c r="CQ40" s="585"/>
      <c r="CR40" s="585"/>
      <c r="CS40" s="585"/>
      <c r="CT40" s="585"/>
      <c r="CU40" s="585"/>
      <c r="CV40" s="585"/>
      <c r="CW40" s="585"/>
      <c r="CX40" s="585"/>
      <c r="CY40" s="586"/>
      <c r="CZ40" s="586"/>
      <c r="DA40" s="92"/>
      <c r="DB40" s="92"/>
      <c r="DC40" s="92"/>
      <c r="DD40" s="92"/>
      <c r="DE40" s="92"/>
      <c r="DF40" s="89"/>
      <c r="DG40" s="587" t="s">
        <v>16</v>
      </c>
      <c r="DH40" s="587"/>
      <c r="DI40" s="90">
        <f>CD38</f>
        <v>4</v>
      </c>
      <c r="DJ40" s="91" t="s">
        <v>17</v>
      </c>
      <c r="DK40" s="585" t="str">
        <f>LOOKUP(DI40,$B$2:$B$9,$D$2:$D$9)</f>
        <v>Mnichovická "A"</v>
      </c>
      <c r="DL40" s="585"/>
      <c r="DM40" s="585"/>
      <c r="DN40" s="585"/>
      <c r="DO40" s="585"/>
      <c r="DP40" s="585"/>
      <c r="DQ40" s="585"/>
      <c r="DR40" s="585"/>
      <c r="DS40" s="585"/>
      <c r="DT40" s="585"/>
      <c r="DU40" s="585"/>
      <c r="DV40" s="585"/>
      <c r="DW40" s="585"/>
      <c r="DX40" s="88"/>
    </row>
    <row r="41" spans="2:128" ht="20.25" customHeight="1" x14ac:dyDescent="0.25">
      <c r="B41" t="str">
        <f>IF($A$1=1,'[1]Presenční listina'!B48,"")</f>
        <v/>
      </c>
      <c r="CF41" s="85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93"/>
      <c r="DS41" s="93"/>
      <c r="DT41" s="93"/>
      <c r="DU41" s="93"/>
      <c r="DV41" s="93"/>
      <c r="DW41" s="93"/>
      <c r="DX41" s="88"/>
    </row>
    <row r="42" spans="2:128" ht="20.25" customHeight="1" x14ac:dyDescent="0.25">
      <c r="B42" t="str">
        <f>IF($A$1=1,'[1]Presenční listina'!B49,"")</f>
        <v/>
      </c>
      <c r="CF42" s="85"/>
      <c r="CG42" s="94" t="s">
        <v>21</v>
      </c>
      <c r="CH42" s="95">
        <f>CM40</f>
        <v>1</v>
      </c>
      <c r="CI42" s="96" t="s">
        <v>10</v>
      </c>
      <c r="CJ42" s="97">
        <v>1</v>
      </c>
      <c r="CK42" s="97">
        <v>2</v>
      </c>
      <c r="CL42" s="97">
        <v>3</v>
      </c>
      <c r="CM42" s="97">
        <v>4</v>
      </c>
      <c r="CN42" s="97">
        <v>5</v>
      </c>
      <c r="CO42" s="97">
        <v>6</v>
      </c>
      <c r="CP42" s="97">
        <v>7</v>
      </c>
      <c r="CQ42" s="97">
        <v>8</v>
      </c>
      <c r="CR42" s="97">
        <v>9</v>
      </c>
      <c r="CS42" s="97">
        <v>10</v>
      </c>
      <c r="CT42" s="97">
        <v>11</v>
      </c>
      <c r="CU42" s="97">
        <v>12</v>
      </c>
      <c r="CV42" s="97">
        <v>13</v>
      </c>
      <c r="CW42" s="97">
        <v>14</v>
      </c>
      <c r="CX42" s="97">
        <v>15</v>
      </c>
      <c r="CY42" s="97">
        <v>16</v>
      </c>
      <c r="CZ42" s="97">
        <v>17</v>
      </c>
      <c r="DA42" s="97">
        <v>18</v>
      </c>
      <c r="DB42" s="97">
        <v>19</v>
      </c>
      <c r="DC42" s="97">
        <v>20</v>
      </c>
      <c r="DD42" s="97">
        <v>21</v>
      </c>
      <c r="DE42" s="97">
        <v>22</v>
      </c>
      <c r="DF42" s="97">
        <v>23</v>
      </c>
      <c r="DG42" s="97">
        <v>24</v>
      </c>
      <c r="DH42" s="97">
        <v>25</v>
      </c>
      <c r="DI42" s="97">
        <v>26</v>
      </c>
      <c r="DJ42" s="97">
        <v>27</v>
      </c>
      <c r="DK42" s="97">
        <v>28</v>
      </c>
      <c r="DL42" s="97">
        <v>29</v>
      </c>
      <c r="DM42" s="97">
        <v>30</v>
      </c>
      <c r="DN42" s="97">
        <v>31</v>
      </c>
      <c r="DO42" s="97">
        <v>32</v>
      </c>
      <c r="DP42" s="97">
        <v>33</v>
      </c>
      <c r="DQ42" s="97">
        <v>34</v>
      </c>
      <c r="DR42" s="98">
        <v>35</v>
      </c>
      <c r="DS42" s="98">
        <v>36</v>
      </c>
      <c r="DT42" s="98">
        <v>37</v>
      </c>
      <c r="DU42" s="98">
        <v>38</v>
      </c>
      <c r="DV42" s="98">
        <v>39</v>
      </c>
      <c r="DW42" s="98">
        <v>40</v>
      </c>
      <c r="DX42" s="88"/>
    </row>
    <row r="43" spans="2:128" ht="20.25" customHeight="1" x14ac:dyDescent="0.25">
      <c r="B43" t="str">
        <f>IF($A$1=1,'[1]Presenční listina'!B50,"")</f>
        <v/>
      </c>
      <c r="CF43" s="85"/>
      <c r="CG43" s="99"/>
      <c r="CH43" s="100"/>
      <c r="CI43" s="101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3"/>
      <c r="DS43" s="103"/>
      <c r="DT43" s="103"/>
      <c r="DU43" s="103"/>
      <c r="DV43" s="103"/>
      <c r="DW43" s="103"/>
      <c r="DX43" s="88"/>
    </row>
    <row r="44" spans="2:128" ht="20.25" customHeight="1" x14ac:dyDescent="0.25">
      <c r="B44" t="str">
        <f>IF($A$1=1,'[1]Presenční listina'!B51,"")</f>
        <v/>
      </c>
      <c r="CF44" s="85"/>
      <c r="CG44" s="104" t="s">
        <v>21</v>
      </c>
      <c r="CH44" s="105">
        <f>DI40</f>
        <v>4</v>
      </c>
      <c r="CI44" s="106" t="s">
        <v>10</v>
      </c>
      <c r="CJ44" s="97">
        <v>1</v>
      </c>
      <c r="CK44" s="97">
        <v>2</v>
      </c>
      <c r="CL44" s="97">
        <v>3</v>
      </c>
      <c r="CM44" s="97">
        <v>4</v>
      </c>
      <c r="CN44" s="97">
        <v>5</v>
      </c>
      <c r="CO44" s="97">
        <v>6</v>
      </c>
      <c r="CP44" s="97">
        <v>7</v>
      </c>
      <c r="CQ44" s="97">
        <v>8</v>
      </c>
      <c r="CR44" s="97">
        <v>9</v>
      </c>
      <c r="CS44" s="97">
        <v>10</v>
      </c>
      <c r="CT44" s="97">
        <v>11</v>
      </c>
      <c r="CU44" s="97">
        <v>12</v>
      </c>
      <c r="CV44" s="97">
        <v>13</v>
      </c>
      <c r="CW44" s="97">
        <v>14</v>
      </c>
      <c r="CX44" s="97">
        <v>15</v>
      </c>
      <c r="CY44" s="97">
        <v>16</v>
      </c>
      <c r="CZ44" s="97">
        <v>17</v>
      </c>
      <c r="DA44" s="97">
        <v>18</v>
      </c>
      <c r="DB44" s="97">
        <v>19</v>
      </c>
      <c r="DC44" s="97">
        <v>20</v>
      </c>
      <c r="DD44" s="97">
        <v>21</v>
      </c>
      <c r="DE44" s="97">
        <v>22</v>
      </c>
      <c r="DF44" s="97">
        <v>23</v>
      </c>
      <c r="DG44" s="97">
        <v>24</v>
      </c>
      <c r="DH44" s="97">
        <v>25</v>
      </c>
      <c r="DI44" s="97">
        <v>26</v>
      </c>
      <c r="DJ44" s="97">
        <v>27</v>
      </c>
      <c r="DK44" s="97">
        <v>28</v>
      </c>
      <c r="DL44" s="97">
        <v>29</v>
      </c>
      <c r="DM44" s="97">
        <v>30</v>
      </c>
      <c r="DN44" s="97">
        <v>31</v>
      </c>
      <c r="DO44" s="97">
        <v>32</v>
      </c>
      <c r="DP44" s="97">
        <v>33</v>
      </c>
      <c r="DQ44" s="97">
        <v>34</v>
      </c>
      <c r="DR44" s="98">
        <v>35</v>
      </c>
      <c r="DS44" s="98">
        <v>36</v>
      </c>
      <c r="DT44" s="98">
        <v>37</v>
      </c>
      <c r="DU44" s="98">
        <v>38</v>
      </c>
      <c r="DV44" s="98">
        <v>39</v>
      </c>
      <c r="DW44" s="98">
        <v>40</v>
      </c>
      <c r="DX44" s="88"/>
    </row>
    <row r="45" spans="2:128" ht="20.25" customHeight="1" thickBot="1" x14ac:dyDescent="0.3">
      <c r="B45" t="str">
        <f>IF($A$1=1,'[1]Presenční listina'!B52,"")</f>
        <v/>
      </c>
      <c r="CF45" s="107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9"/>
    </row>
    <row r="46" spans="2:128" ht="20.25" customHeight="1" thickTop="1" x14ac:dyDescent="0.25">
      <c r="B46" t="str">
        <f>IF($A$1=1,'[1]Presenční listina'!B53,"")</f>
        <v/>
      </c>
      <c r="CF46" s="82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4"/>
    </row>
    <row r="47" spans="2:128" ht="20.25" customHeight="1" x14ac:dyDescent="0.25">
      <c r="B47" t="str">
        <f>IF($A$1=1,'[1]Presenční listina'!B54,"")</f>
        <v/>
      </c>
      <c r="BW47" s="6" t="str">
        <f>AY12</f>
        <v>16. KOLO</v>
      </c>
      <c r="BX47" s="6">
        <f>AZ12</f>
        <v>0.4791666666666668</v>
      </c>
      <c r="BY47" s="6">
        <f>BA12</f>
        <v>57</v>
      </c>
      <c r="BZ47" s="6" t="str">
        <f t="shared" ref="BZ47:CD48" si="6">BB12</f>
        <v>HŘIŠTĚ</v>
      </c>
      <c r="CA47" s="6" t="str">
        <f t="shared" si="6"/>
        <v>skupina</v>
      </c>
      <c r="CB47" s="6">
        <f t="shared" si="6"/>
        <v>1</v>
      </c>
      <c r="CC47" s="6" t="str">
        <f t="shared" si="6"/>
        <v>:</v>
      </c>
      <c r="CD47" s="6">
        <f t="shared" si="6"/>
        <v>3</v>
      </c>
      <c r="CF47" s="85"/>
      <c r="CG47" s="548" t="str">
        <f>BW47</f>
        <v>16. KOLO</v>
      </c>
      <c r="CH47" s="548"/>
      <c r="CI47" s="548"/>
      <c r="CJ47" s="548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549">
        <f>BY47</f>
        <v>57</v>
      </c>
      <c r="CV47" s="549"/>
      <c r="CW47" s="550" t="s">
        <v>11</v>
      </c>
      <c r="CX47" s="550"/>
      <c r="CY47" s="550"/>
      <c r="CZ47" s="550"/>
      <c r="DA47" s="551" t="s">
        <v>12</v>
      </c>
      <c r="DB47" s="552">
        <f>BX47</f>
        <v>0.4791666666666668</v>
      </c>
      <c r="DC47" s="552"/>
      <c r="DD47" s="553" t="s">
        <v>9</v>
      </c>
      <c r="DE47" s="553"/>
      <c r="DF47" s="541" t="str">
        <f>CA48</f>
        <v>F</v>
      </c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7"/>
      <c r="DS47" s="542" t="s">
        <v>13</v>
      </c>
      <c r="DT47" s="542"/>
      <c r="DU47" s="542"/>
      <c r="DV47" s="543">
        <f>BZ48</f>
        <v>4</v>
      </c>
      <c r="DW47" s="543"/>
      <c r="DX47" s="88"/>
    </row>
    <row r="48" spans="2:128" ht="20.25" customHeight="1" x14ac:dyDescent="0.25">
      <c r="B48" t="str">
        <f>IF($A$1=1,'[1]Presenční listina'!B55,"")</f>
        <v/>
      </c>
      <c r="BZ48" s="6">
        <f t="shared" si="6"/>
        <v>4</v>
      </c>
      <c r="CA48" s="6" t="str">
        <f t="shared" si="6"/>
        <v>F</v>
      </c>
      <c r="CB48" s="6" t="str">
        <f t="shared" si="6"/>
        <v>Prok.Velikého "B"</v>
      </c>
      <c r="CC48" s="6">
        <f t="shared" si="6"/>
        <v>0</v>
      </c>
      <c r="CD48" s="6" t="str">
        <f t="shared" si="6"/>
        <v>Červ. Pečky "A"</v>
      </c>
      <c r="CF48" s="85"/>
      <c r="CG48" s="548"/>
      <c r="CH48" s="548"/>
      <c r="CI48" s="548"/>
      <c r="CJ48" s="548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549"/>
      <c r="CV48" s="549"/>
      <c r="CW48" s="550"/>
      <c r="CX48" s="550"/>
      <c r="CY48" s="550"/>
      <c r="CZ48" s="550"/>
      <c r="DA48" s="551"/>
      <c r="DB48" s="552"/>
      <c r="DC48" s="552"/>
      <c r="DD48" s="553"/>
      <c r="DE48" s="553"/>
      <c r="DF48" s="541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7"/>
      <c r="DS48" s="542"/>
      <c r="DT48" s="542"/>
      <c r="DU48" s="542"/>
      <c r="DV48" s="543"/>
      <c r="DW48" s="543"/>
      <c r="DX48" s="88"/>
    </row>
    <row r="49" spans="2:128" ht="20.25" customHeight="1" x14ac:dyDescent="0.25">
      <c r="B49" t="str">
        <f>IF($A$1=1,'[1]Presenční listina'!B56,"")</f>
        <v/>
      </c>
      <c r="CF49" s="85"/>
      <c r="CG49" s="89"/>
      <c r="CH49" s="89"/>
      <c r="CI49" s="89"/>
      <c r="CJ49" s="89"/>
      <c r="CK49" s="587" t="s">
        <v>16</v>
      </c>
      <c r="CL49" s="587"/>
      <c r="CM49" s="90">
        <f>CB47</f>
        <v>1</v>
      </c>
      <c r="CN49" s="91" t="s">
        <v>17</v>
      </c>
      <c r="CO49" s="585" t="str">
        <f>LOOKUP(CM49,$B$2:$B$9,$D$2:$D$9)</f>
        <v>Prok.Velikého "B"</v>
      </c>
      <c r="CP49" s="585"/>
      <c r="CQ49" s="585"/>
      <c r="CR49" s="585"/>
      <c r="CS49" s="585"/>
      <c r="CT49" s="585"/>
      <c r="CU49" s="585"/>
      <c r="CV49" s="585"/>
      <c r="CW49" s="585"/>
      <c r="CX49" s="585"/>
      <c r="CY49" s="586"/>
      <c r="CZ49" s="586"/>
      <c r="DA49" s="92"/>
      <c r="DB49" s="92"/>
      <c r="DC49" s="92"/>
      <c r="DD49" s="92"/>
      <c r="DE49" s="92"/>
      <c r="DF49" s="89"/>
      <c r="DG49" s="587" t="s">
        <v>16</v>
      </c>
      <c r="DH49" s="587"/>
      <c r="DI49" s="90">
        <f>CD47</f>
        <v>3</v>
      </c>
      <c r="DJ49" s="91" t="s">
        <v>17</v>
      </c>
      <c r="DK49" s="585" t="str">
        <f>LOOKUP(DI49,$B$2:$B$9,$D$2:$D$9)</f>
        <v>Červ. Pečky "A"</v>
      </c>
      <c r="DL49" s="585"/>
      <c r="DM49" s="585"/>
      <c r="DN49" s="585"/>
      <c r="DO49" s="585"/>
      <c r="DP49" s="585"/>
      <c r="DQ49" s="585"/>
      <c r="DR49" s="585"/>
      <c r="DS49" s="585"/>
      <c r="DT49" s="585"/>
      <c r="DU49" s="585"/>
      <c r="DV49" s="585"/>
      <c r="DW49" s="585"/>
      <c r="DX49" s="88"/>
    </row>
    <row r="50" spans="2:128" ht="20.25" customHeight="1" x14ac:dyDescent="0.25">
      <c r="B50" t="str">
        <f>IF($A$1=1,'[1]Presenční listina'!B57,"")</f>
        <v/>
      </c>
      <c r="CF50" s="85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93"/>
      <c r="DS50" s="93"/>
      <c r="DT50" s="93"/>
      <c r="DU50" s="93"/>
      <c r="DV50" s="93"/>
      <c r="DW50" s="93"/>
      <c r="DX50" s="88"/>
    </row>
    <row r="51" spans="2:128" ht="20.25" customHeight="1" x14ac:dyDescent="0.25">
      <c r="B51" t="str">
        <f>IF($A$1=1,'[1]Presenční listina'!B58,"")</f>
        <v/>
      </c>
      <c r="CF51" s="85"/>
      <c r="CG51" s="94" t="s">
        <v>21</v>
      </c>
      <c r="CH51" s="95">
        <f>CM49</f>
        <v>1</v>
      </c>
      <c r="CI51" s="96" t="s">
        <v>10</v>
      </c>
      <c r="CJ51" s="97">
        <v>1</v>
      </c>
      <c r="CK51" s="97">
        <v>2</v>
      </c>
      <c r="CL51" s="97">
        <v>3</v>
      </c>
      <c r="CM51" s="97">
        <v>4</v>
      </c>
      <c r="CN51" s="97">
        <v>5</v>
      </c>
      <c r="CO51" s="97">
        <v>6</v>
      </c>
      <c r="CP51" s="97">
        <v>7</v>
      </c>
      <c r="CQ51" s="97">
        <v>8</v>
      </c>
      <c r="CR51" s="97">
        <v>9</v>
      </c>
      <c r="CS51" s="97">
        <v>10</v>
      </c>
      <c r="CT51" s="97">
        <v>11</v>
      </c>
      <c r="CU51" s="97">
        <v>12</v>
      </c>
      <c r="CV51" s="97">
        <v>13</v>
      </c>
      <c r="CW51" s="97">
        <v>14</v>
      </c>
      <c r="CX51" s="97">
        <v>15</v>
      </c>
      <c r="CY51" s="97">
        <v>16</v>
      </c>
      <c r="CZ51" s="97">
        <v>17</v>
      </c>
      <c r="DA51" s="97">
        <v>18</v>
      </c>
      <c r="DB51" s="97">
        <v>19</v>
      </c>
      <c r="DC51" s="97">
        <v>20</v>
      </c>
      <c r="DD51" s="97">
        <v>21</v>
      </c>
      <c r="DE51" s="97">
        <v>22</v>
      </c>
      <c r="DF51" s="97">
        <v>23</v>
      </c>
      <c r="DG51" s="97">
        <v>24</v>
      </c>
      <c r="DH51" s="97">
        <v>25</v>
      </c>
      <c r="DI51" s="97">
        <v>26</v>
      </c>
      <c r="DJ51" s="97">
        <v>27</v>
      </c>
      <c r="DK51" s="97">
        <v>28</v>
      </c>
      <c r="DL51" s="97">
        <v>29</v>
      </c>
      <c r="DM51" s="97">
        <v>30</v>
      </c>
      <c r="DN51" s="97">
        <v>31</v>
      </c>
      <c r="DO51" s="97">
        <v>32</v>
      </c>
      <c r="DP51" s="97">
        <v>33</v>
      </c>
      <c r="DQ51" s="97">
        <v>34</v>
      </c>
      <c r="DR51" s="98">
        <v>35</v>
      </c>
      <c r="DS51" s="98">
        <v>36</v>
      </c>
      <c r="DT51" s="98">
        <v>37</v>
      </c>
      <c r="DU51" s="98">
        <v>38</v>
      </c>
      <c r="DV51" s="98">
        <v>39</v>
      </c>
      <c r="DW51" s="98">
        <v>40</v>
      </c>
      <c r="DX51" s="88"/>
    </row>
    <row r="52" spans="2:128" ht="20.25" customHeight="1" x14ac:dyDescent="0.25">
      <c r="CF52" s="85"/>
      <c r="CG52" s="99"/>
      <c r="CH52" s="100"/>
      <c r="CI52" s="101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3"/>
      <c r="DS52" s="103"/>
      <c r="DT52" s="103"/>
      <c r="DU52" s="103"/>
      <c r="DV52" s="103"/>
      <c r="DW52" s="103"/>
      <c r="DX52" s="88"/>
    </row>
    <row r="53" spans="2:128" ht="20.25" customHeight="1" x14ac:dyDescent="0.25">
      <c r="CF53" s="85"/>
      <c r="CG53" s="104" t="s">
        <v>21</v>
      </c>
      <c r="CH53" s="105">
        <f>DI49</f>
        <v>3</v>
      </c>
      <c r="CI53" s="106" t="s">
        <v>10</v>
      </c>
      <c r="CJ53" s="97">
        <v>1</v>
      </c>
      <c r="CK53" s="97">
        <v>2</v>
      </c>
      <c r="CL53" s="97">
        <v>3</v>
      </c>
      <c r="CM53" s="97">
        <v>4</v>
      </c>
      <c r="CN53" s="97">
        <v>5</v>
      </c>
      <c r="CO53" s="97">
        <v>6</v>
      </c>
      <c r="CP53" s="97">
        <v>7</v>
      </c>
      <c r="CQ53" s="97">
        <v>8</v>
      </c>
      <c r="CR53" s="97">
        <v>9</v>
      </c>
      <c r="CS53" s="97">
        <v>10</v>
      </c>
      <c r="CT53" s="97">
        <v>11</v>
      </c>
      <c r="CU53" s="97">
        <v>12</v>
      </c>
      <c r="CV53" s="97">
        <v>13</v>
      </c>
      <c r="CW53" s="97">
        <v>14</v>
      </c>
      <c r="CX53" s="97">
        <v>15</v>
      </c>
      <c r="CY53" s="97">
        <v>16</v>
      </c>
      <c r="CZ53" s="97">
        <v>17</v>
      </c>
      <c r="DA53" s="97">
        <v>18</v>
      </c>
      <c r="DB53" s="97">
        <v>19</v>
      </c>
      <c r="DC53" s="97">
        <v>20</v>
      </c>
      <c r="DD53" s="97">
        <v>21</v>
      </c>
      <c r="DE53" s="97">
        <v>22</v>
      </c>
      <c r="DF53" s="97">
        <v>23</v>
      </c>
      <c r="DG53" s="97">
        <v>24</v>
      </c>
      <c r="DH53" s="97">
        <v>25</v>
      </c>
      <c r="DI53" s="97">
        <v>26</v>
      </c>
      <c r="DJ53" s="97">
        <v>27</v>
      </c>
      <c r="DK53" s="97">
        <v>28</v>
      </c>
      <c r="DL53" s="97">
        <v>29</v>
      </c>
      <c r="DM53" s="97">
        <v>30</v>
      </c>
      <c r="DN53" s="97">
        <v>31</v>
      </c>
      <c r="DO53" s="97">
        <v>32</v>
      </c>
      <c r="DP53" s="97">
        <v>33</v>
      </c>
      <c r="DQ53" s="97">
        <v>34</v>
      </c>
      <c r="DR53" s="98">
        <v>35</v>
      </c>
      <c r="DS53" s="98">
        <v>36</v>
      </c>
      <c r="DT53" s="98">
        <v>37</v>
      </c>
      <c r="DU53" s="98">
        <v>38</v>
      </c>
      <c r="DV53" s="98">
        <v>39</v>
      </c>
      <c r="DW53" s="98">
        <v>40</v>
      </c>
      <c r="DX53" s="88"/>
    </row>
    <row r="54" spans="2:128" ht="20.25" customHeight="1" thickBot="1" x14ac:dyDescent="0.3">
      <c r="CF54" s="107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9"/>
    </row>
    <row r="55" spans="2:128" ht="20.25" customHeight="1" thickTop="1" x14ac:dyDescent="0.25">
      <c r="CF55" s="82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4"/>
    </row>
    <row r="56" spans="2:128" ht="20.25" customHeight="1" x14ac:dyDescent="0.25">
      <c r="BW56" s="6" t="str">
        <f>AY16</f>
        <v>11. KOLO</v>
      </c>
      <c r="BX56" s="6">
        <f>AZ16</f>
        <v>0.4375</v>
      </c>
      <c r="BY56" s="6">
        <f>BA16</f>
        <v>39</v>
      </c>
      <c r="BZ56" s="6" t="str">
        <f t="shared" ref="BZ56:CD57" si="7">BB16</f>
        <v>HŘIŠTĚ</v>
      </c>
      <c r="CA56" s="6" t="str">
        <f t="shared" si="7"/>
        <v>skupina</v>
      </c>
      <c r="CB56" s="6">
        <f t="shared" si="7"/>
        <v>3</v>
      </c>
      <c r="CC56" s="6" t="str">
        <f t="shared" si="7"/>
        <v>:</v>
      </c>
      <c r="CD56" s="6">
        <f t="shared" si="7"/>
        <v>6</v>
      </c>
      <c r="CF56" s="85"/>
      <c r="CG56" s="548" t="str">
        <f>BW56</f>
        <v>11. KOLO</v>
      </c>
      <c r="CH56" s="548"/>
      <c r="CI56" s="548"/>
      <c r="CJ56" s="548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549">
        <f>BY56</f>
        <v>39</v>
      </c>
      <c r="CV56" s="549"/>
      <c r="CW56" s="550" t="s">
        <v>11</v>
      </c>
      <c r="CX56" s="550"/>
      <c r="CY56" s="550"/>
      <c r="CZ56" s="550"/>
      <c r="DA56" s="551" t="s">
        <v>12</v>
      </c>
      <c r="DB56" s="552">
        <f>BX56</f>
        <v>0.4375</v>
      </c>
      <c r="DC56" s="552"/>
      <c r="DD56" s="553" t="s">
        <v>9</v>
      </c>
      <c r="DE56" s="553"/>
      <c r="DF56" s="541" t="str">
        <f>CA57</f>
        <v>F</v>
      </c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7"/>
      <c r="DS56" s="542" t="s">
        <v>13</v>
      </c>
      <c r="DT56" s="542"/>
      <c r="DU56" s="542"/>
      <c r="DV56" s="543">
        <f>BZ57</f>
        <v>6</v>
      </c>
      <c r="DW56" s="543"/>
      <c r="DX56" s="88"/>
    </row>
    <row r="57" spans="2:128" ht="20.25" customHeight="1" x14ac:dyDescent="0.25">
      <c r="BZ57" s="6">
        <f t="shared" si="7"/>
        <v>6</v>
      </c>
      <c r="CA57" s="6" t="str">
        <f t="shared" si="7"/>
        <v>F</v>
      </c>
      <c r="CB57" s="6" t="str">
        <f t="shared" si="7"/>
        <v>Červ. Pečky "A"</v>
      </c>
      <c r="CC57" s="6">
        <f t="shared" si="7"/>
        <v>0</v>
      </c>
      <c r="CD57" s="6" t="str">
        <f t="shared" si="7"/>
        <v>Prok.Velikého "A"</v>
      </c>
      <c r="CF57" s="85"/>
      <c r="CG57" s="548"/>
      <c r="CH57" s="548"/>
      <c r="CI57" s="548"/>
      <c r="CJ57" s="548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549"/>
      <c r="CV57" s="549"/>
      <c r="CW57" s="550"/>
      <c r="CX57" s="550"/>
      <c r="CY57" s="550"/>
      <c r="CZ57" s="550"/>
      <c r="DA57" s="551"/>
      <c r="DB57" s="552"/>
      <c r="DC57" s="552"/>
      <c r="DD57" s="553"/>
      <c r="DE57" s="553"/>
      <c r="DF57" s="541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7"/>
      <c r="DS57" s="542"/>
      <c r="DT57" s="542"/>
      <c r="DU57" s="542"/>
      <c r="DV57" s="543"/>
      <c r="DW57" s="543"/>
      <c r="DX57" s="88"/>
    </row>
    <row r="58" spans="2:128" ht="20.25" customHeight="1" x14ac:dyDescent="0.25">
      <c r="CF58" s="85"/>
      <c r="CG58" s="89"/>
      <c r="CH58" s="89"/>
      <c r="CI58" s="89"/>
      <c r="CJ58" s="89"/>
      <c r="CK58" s="587" t="s">
        <v>16</v>
      </c>
      <c r="CL58" s="587"/>
      <c r="CM58" s="90">
        <f>CB56</f>
        <v>3</v>
      </c>
      <c r="CN58" s="91" t="s">
        <v>17</v>
      </c>
      <c r="CO58" s="585" t="str">
        <f>LOOKUP(CM58,$B$2:$B$9,$D$2:$D$9)</f>
        <v>Červ. Pečky "A"</v>
      </c>
      <c r="CP58" s="585"/>
      <c r="CQ58" s="585"/>
      <c r="CR58" s="585"/>
      <c r="CS58" s="585"/>
      <c r="CT58" s="585"/>
      <c r="CU58" s="585"/>
      <c r="CV58" s="585"/>
      <c r="CW58" s="585"/>
      <c r="CX58" s="585"/>
      <c r="CY58" s="586"/>
      <c r="CZ58" s="586"/>
      <c r="DA58" s="92"/>
      <c r="DB58" s="92"/>
      <c r="DC58" s="92"/>
      <c r="DD58" s="92"/>
      <c r="DE58" s="92"/>
      <c r="DF58" s="89"/>
      <c r="DG58" s="587" t="s">
        <v>16</v>
      </c>
      <c r="DH58" s="587"/>
      <c r="DI58" s="90">
        <f>CD56</f>
        <v>6</v>
      </c>
      <c r="DJ58" s="91" t="s">
        <v>17</v>
      </c>
      <c r="DK58" s="585" t="str">
        <f>LOOKUP(DI58,$B$2:$B$9,$D$2:$D$9)</f>
        <v>Prok.Velikého "A"</v>
      </c>
      <c r="DL58" s="585"/>
      <c r="DM58" s="585"/>
      <c r="DN58" s="585"/>
      <c r="DO58" s="585"/>
      <c r="DP58" s="585"/>
      <c r="DQ58" s="585"/>
      <c r="DR58" s="585"/>
      <c r="DS58" s="585"/>
      <c r="DT58" s="585"/>
      <c r="DU58" s="585"/>
      <c r="DV58" s="585"/>
      <c r="DW58" s="585"/>
      <c r="DX58" s="88"/>
    </row>
    <row r="59" spans="2:128" ht="20.25" customHeight="1" x14ac:dyDescent="0.25">
      <c r="CF59" s="85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93"/>
      <c r="DS59" s="93"/>
      <c r="DT59" s="93"/>
      <c r="DU59" s="93"/>
      <c r="DV59" s="93"/>
      <c r="DW59" s="93"/>
      <c r="DX59" s="88"/>
    </row>
    <row r="60" spans="2:128" ht="20.25" customHeight="1" x14ac:dyDescent="0.25">
      <c r="CF60" s="85"/>
      <c r="CG60" s="94" t="s">
        <v>21</v>
      </c>
      <c r="CH60" s="95">
        <f>CM58</f>
        <v>3</v>
      </c>
      <c r="CI60" s="96" t="s">
        <v>10</v>
      </c>
      <c r="CJ60" s="97">
        <v>1</v>
      </c>
      <c r="CK60" s="97">
        <v>2</v>
      </c>
      <c r="CL60" s="97">
        <v>3</v>
      </c>
      <c r="CM60" s="97">
        <v>4</v>
      </c>
      <c r="CN60" s="97">
        <v>5</v>
      </c>
      <c r="CO60" s="97">
        <v>6</v>
      </c>
      <c r="CP60" s="97">
        <v>7</v>
      </c>
      <c r="CQ60" s="97">
        <v>8</v>
      </c>
      <c r="CR60" s="97">
        <v>9</v>
      </c>
      <c r="CS60" s="97">
        <v>10</v>
      </c>
      <c r="CT60" s="97">
        <v>11</v>
      </c>
      <c r="CU60" s="97">
        <v>12</v>
      </c>
      <c r="CV60" s="97">
        <v>13</v>
      </c>
      <c r="CW60" s="97">
        <v>14</v>
      </c>
      <c r="CX60" s="97">
        <v>15</v>
      </c>
      <c r="CY60" s="97">
        <v>16</v>
      </c>
      <c r="CZ60" s="97">
        <v>17</v>
      </c>
      <c r="DA60" s="97">
        <v>18</v>
      </c>
      <c r="DB60" s="97">
        <v>19</v>
      </c>
      <c r="DC60" s="97">
        <v>20</v>
      </c>
      <c r="DD60" s="97">
        <v>21</v>
      </c>
      <c r="DE60" s="97">
        <v>22</v>
      </c>
      <c r="DF60" s="97">
        <v>23</v>
      </c>
      <c r="DG60" s="97">
        <v>24</v>
      </c>
      <c r="DH60" s="97">
        <v>25</v>
      </c>
      <c r="DI60" s="97">
        <v>26</v>
      </c>
      <c r="DJ60" s="97">
        <v>27</v>
      </c>
      <c r="DK60" s="97">
        <v>28</v>
      </c>
      <c r="DL60" s="97">
        <v>29</v>
      </c>
      <c r="DM60" s="97">
        <v>30</v>
      </c>
      <c r="DN60" s="97">
        <v>31</v>
      </c>
      <c r="DO60" s="97">
        <v>32</v>
      </c>
      <c r="DP60" s="97">
        <v>33</v>
      </c>
      <c r="DQ60" s="97">
        <v>34</v>
      </c>
      <c r="DR60" s="98">
        <v>35</v>
      </c>
      <c r="DS60" s="98">
        <v>36</v>
      </c>
      <c r="DT60" s="98">
        <v>37</v>
      </c>
      <c r="DU60" s="98">
        <v>38</v>
      </c>
      <c r="DV60" s="98">
        <v>39</v>
      </c>
      <c r="DW60" s="98">
        <v>40</v>
      </c>
      <c r="DX60" s="88"/>
    </row>
    <row r="61" spans="2:128" ht="20.25" customHeight="1" x14ac:dyDescent="0.25">
      <c r="CF61" s="85"/>
      <c r="CG61" s="99"/>
      <c r="CH61" s="100"/>
      <c r="CI61" s="101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3"/>
      <c r="DS61" s="103"/>
      <c r="DT61" s="103"/>
      <c r="DU61" s="103"/>
      <c r="DV61" s="103"/>
      <c r="DW61" s="103"/>
      <c r="DX61" s="88"/>
    </row>
    <row r="62" spans="2:128" ht="20.25" customHeight="1" x14ac:dyDescent="0.25">
      <c r="CF62" s="85"/>
      <c r="CG62" s="104" t="s">
        <v>21</v>
      </c>
      <c r="CH62" s="105">
        <f>DI58</f>
        <v>6</v>
      </c>
      <c r="CI62" s="106" t="s">
        <v>10</v>
      </c>
      <c r="CJ62" s="97">
        <v>1</v>
      </c>
      <c r="CK62" s="97">
        <v>2</v>
      </c>
      <c r="CL62" s="97">
        <v>3</v>
      </c>
      <c r="CM62" s="97">
        <v>4</v>
      </c>
      <c r="CN62" s="97">
        <v>5</v>
      </c>
      <c r="CO62" s="97">
        <v>6</v>
      </c>
      <c r="CP62" s="97">
        <v>7</v>
      </c>
      <c r="CQ62" s="97">
        <v>8</v>
      </c>
      <c r="CR62" s="97">
        <v>9</v>
      </c>
      <c r="CS62" s="97">
        <v>10</v>
      </c>
      <c r="CT62" s="97">
        <v>11</v>
      </c>
      <c r="CU62" s="97">
        <v>12</v>
      </c>
      <c r="CV62" s="97">
        <v>13</v>
      </c>
      <c r="CW62" s="97">
        <v>14</v>
      </c>
      <c r="CX62" s="97">
        <v>15</v>
      </c>
      <c r="CY62" s="97">
        <v>16</v>
      </c>
      <c r="CZ62" s="97">
        <v>17</v>
      </c>
      <c r="DA62" s="97">
        <v>18</v>
      </c>
      <c r="DB62" s="97">
        <v>19</v>
      </c>
      <c r="DC62" s="97">
        <v>20</v>
      </c>
      <c r="DD62" s="97">
        <v>21</v>
      </c>
      <c r="DE62" s="97">
        <v>22</v>
      </c>
      <c r="DF62" s="97">
        <v>23</v>
      </c>
      <c r="DG62" s="97">
        <v>24</v>
      </c>
      <c r="DH62" s="97">
        <v>25</v>
      </c>
      <c r="DI62" s="97">
        <v>26</v>
      </c>
      <c r="DJ62" s="97">
        <v>27</v>
      </c>
      <c r="DK62" s="97">
        <v>28</v>
      </c>
      <c r="DL62" s="97">
        <v>29</v>
      </c>
      <c r="DM62" s="97">
        <v>30</v>
      </c>
      <c r="DN62" s="97">
        <v>31</v>
      </c>
      <c r="DO62" s="97">
        <v>32</v>
      </c>
      <c r="DP62" s="97">
        <v>33</v>
      </c>
      <c r="DQ62" s="97">
        <v>34</v>
      </c>
      <c r="DR62" s="98">
        <v>35</v>
      </c>
      <c r="DS62" s="98">
        <v>36</v>
      </c>
      <c r="DT62" s="98">
        <v>37</v>
      </c>
      <c r="DU62" s="98">
        <v>38</v>
      </c>
      <c r="DV62" s="98">
        <v>39</v>
      </c>
      <c r="DW62" s="98">
        <v>40</v>
      </c>
      <c r="DX62" s="88"/>
    </row>
    <row r="63" spans="2:128" ht="20.25" customHeight="1" thickBot="1" x14ac:dyDescent="0.3">
      <c r="CF63" s="107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9"/>
    </row>
    <row r="64" spans="2:128" ht="20.25" customHeight="1" thickTop="1" x14ac:dyDescent="0.25">
      <c r="CF64" s="82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4"/>
    </row>
    <row r="65" spans="75:128" ht="20.25" customHeight="1" x14ac:dyDescent="0.25">
      <c r="BW65" s="6" t="str">
        <f>AY18</f>
        <v>12. KOLO</v>
      </c>
      <c r="BX65" s="6">
        <f>AZ18</f>
        <v>0.44583333333333336</v>
      </c>
      <c r="BY65" s="6">
        <f>BA18</f>
        <v>43</v>
      </c>
      <c r="BZ65" s="6" t="str">
        <f t="shared" ref="BZ65:CD66" si="8">BB18</f>
        <v>HŘIŠTĚ</v>
      </c>
      <c r="CA65" s="6" t="str">
        <f t="shared" si="8"/>
        <v>skupina</v>
      </c>
      <c r="CB65" s="6">
        <f t="shared" si="8"/>
        <v>3</v>
      </c>
      <c r="CC65" s="6" t="str">
        <f t="shared" si="8"/>
        <v>:</v>
      </c>
      <c r="CD65" s="6">
        <f t="shared" si="8"/>
        <v>5</v>
      </c>
      <c r="CF65" s="85"/>
      <c r="CG65" s="548" t="str">
        <f>BW65</f>
        <v>12. KOLO</v>
      </c>
      <c r="CH65" s="548"/>
      <c r="CI65" s="548"/>
      <c r="CJ65" s="548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549">
        <f>BY65</f>
        <v>43</v>
      </c>
      <c r="CV65" s="549"/>
      <c r="CW65" s="550" t="s">
        <v>11</v>
      </c>
      <c r="CX65" s="550"/>
      <c r="CY65" s="550"/>
      <c r="CZ65" s="550"/>
      <c r="DA65" s="551" t="s">
        <v>12</v>
      </c>
      <c r="DB65" s="552">
        <f>BX65</f>
        <v>0.44583333333333336</v>
      </c>
      <c r="DC65" s="552"/>
      <c r="DD65" s="553" t="s">
        <v>9</v>
      </c>
      <c r="DE65" s="553"/>
      <c r="DF65" s="541" t="str">
        <f>CA66</f>
        <v>F</v>
      </c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7"/>
      <c r="DS65" s="542" t="s">
        <v>13</v>
      </c>
      <c r="DT65" s="542"/>
      <c r="DU65" s="542"/>
      <c r="DV65" s="543">
        <f>BZ66</f>
        <v>6</v>
      </c>
      <c r="DW65" s="543"/>
      <c r="DX65" s="88"/>
    </row>
    <row r="66" spans="75:128" ht="20.25" customHeight="1" x14ac:dyDescent="0.25">
      <c r="BZ66" s="6">
        <f t="shared" si="8"/>
        <v>6</v>
      </c>
      <c r="CA66" s="6" t="str">
        <f t="shared" si="8"/>
        <v>F</v>
      </c>
      <c r="CB66" s="6" t="str">
        <f t="shared" si="8"/>
        <v>Červ. Pečky "A"</v>
      </c>
      <c r="CC66" s="6">
        <f t="shared" si="8"/>
        <v>0</v>
      </c>
      <c r="CD66" s="6" t="str">
        <f t="shared" si="8"/>
        <v>Kmochova "A"</v>
      </c>
      <c r="CF66" s="85"/>
      <c r="CG66" s="548"/>
      <c r="CH66" s="548"/>
      <c r="CI66" s="548"/>
      <c r="CJ66" s="548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549"/>
      <c r="CV66" s="549"/>
      <c r="CW66" s="550"/>
      <c r="CX66" s="550"/>
      <c r="CY66" s="550"/>
      <c r="CZ66" s="550"/>
      <c r="DA66" s="551"/>
      <c r="DB66" s="552"/>
      <c r="DC66" s="552"/>
      <c r="DD66" s="553"/>
      <c r="DE66" s="553"/>
      <c r="DF66" s="541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7"/>
      <c r="DS66" s="542"/>
      <c r="DT66" s="542"/>
      <c r="DU66" s="542"/>
      <c r="DV66" s="543"/>
      <c r="DW66" s="543"/>
      <c r="DX66" s="88"/>
    </row>
    <row r="67" spans="75:128" ht="20.25" customHeight="1" x14ac:dyDescent="0.25">
      <c r="CF67" s="85"/>
      <c r="CG67" s="89"/>
      <c r="CH67" s="89"/>
      <c r="CI67" s="89"/>
      <c r="CJ67" s="89"/>
      <c r="CK67" s="587" t="s">
        <v>16</v>
      </c>
      <c r="CL67" s="587"/>
      <c r="CM67" s="90">
        <f>CB65</f>
        <v>3</v>
      </c>
      <c r="CN67" s="91" t="s">
        <v>17</v>
      </c>
      <c r="CO67" s="585" t="str">
        <f>LOOKUP(CM67,$B$2:$B$9,$D$2:$D$9)</f>
        <v>Červ. Pečky "A"</v>
      </c>
      <c r="CP67" s="585"/>
      <c r="CQ67" s="585"/>
      <c r="CR67" s="585"/>
      <c r="CS67" s="585"/>
      <c r="CT67" s="585"/>
      <c r="CU67" s="585"/>
      <c r="CV67" s="585"/>
      <c r="CW67" s="585"/>
      <c r="CX67" s="585"/>
      <c r="CY67" s="586"/>
      <c r="CZ67" s="586"/>
      <c r="DA67" s="92"/>
      <c r="DB67" s="92"/>
      <c r="DC67" s="92"/>
      <c r="DD67" s="92"/>
      <c r="DE67" s="92"/>
      <c r="DF67" s="89"/>
      <c r="DG67" s="587" t="s">
        <v>16</v>
      </c>
      <c r="DH67" s="587"/>
      <c r="DI67" s="90">
        <f>CD65</f>
        <v>5</v>
      </c>
      <c r="DJ67" s="91" t="s">
        <v>17</v>
      </c>
      <c r="DK67" s="585" t="str">
        <f>LOOKUP(DI67,$B$2:$B$9,$D$2:$D$9)</f>
        <v>Kmochova "A"</v>
      </c>
      <c r="DL67" s="585"/>
      <c r="DM67" s="585"/>
      <c r="DN67" s="585"/>
      <c r="DO67" s="585"/>
      <c r="DP67" s="585"/>
      <c r="DQ67" s="585"/>
      <c r="DR67" s="585"/>
      <c r="DS67" s="585"/>
      <c r="DT67" s="585"/>
      <c r="DU67" s="585"/>
      <c r="DV67" s="585"/>
      <c r="DW67" s="585"/>
      <c r="DX67" s="88"/>
    </row>
    <row r="68" spans="75:128" ht="20.25" customHeight="1" x14ac:dyDescent="0.25">
      <c r="CF68" s="85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93"/>
      <c r="DS68" s="93"/>
      <c r="DT68" s="93"/>
      <c r="DU68" s="93"/>
      <c r="DV68" s="93"/>
      <c r="DW68" s="93"/>
      <c r="DX68" s="88"/>
    </row>
    <row r="69" spans="75:128" ht="20.25" customHeight="1" x14ac:dyDescent="0.25">
      <c r="CF69" s="85"/>
      <c r="CG69" s="94" t="s">
        <v>21</v>
      </c>
      <c r="CH69" s="95">
        <f>CM67</f>
        <v>3</v>
      </c>
      <c r="CI69" s="96" t="s">
        <v>10</v>
      </c>
      <c r="CJ69" s="97">
        <v>1</v>
      </c>
      <c r="CK69" s="97">
        <v>2</v>
      </c>
      <c r="CL69" s="97">
        <v>3</v>
      </c>
      <c r="CM69" s="97">
        <v>4</v>
      </c>
      <c r="CN69" s="97">
        <v>5</v>
      </c>
      <c r="CO69" s="97">
        <v>6</v>
      </c>
      <c r="CP69" s="97">
        <v>7</v>
      </c>
      <c r="CQ69" s="97">
        <v>8</v>
      </c>
      <c r="CR69" s="97">
        <v>9</v>
      </c>
      <c r="CS69" s="97">
        <v>10</v>
      </c>
      <c r="CT69" s="97">
        <v>11</v>
      </c>
      <c r="CU69" s="97">
        <v>12</v>
      </c>
      <c r="CV69" s="97">
        <v>13</v>
      </c>
      <c r="CW69" s="97">
        <v>14</v>
      </c>
      <c r="CX69" s="97">
        <v>15</v>
      </c>
      <c r="CY69" s="97">
        <v>16</v>
      </c>
      <c r="CZ69" s="97">
        <v>17</v>
      </c>
      <c r="DA69" s="97">
        <v>18</v>
      </c>
      <c r="DB69" s="97">
        <v>19</v>
      </c>
      <c r="DC69" s="97">
        <v>20</v>
      </c>
      <c r="DD69" s="97">
        <v>21</v>
      </c>
      <c r="DE69" s="97">
        <v>22</v>
      </c>
      <c r="DF69" s="97">
        <v>23</v>
      </c>
      <c r="DG69" s="97">
        <v>24</v>
      </c>
      <c r="DH69" s="97">
        <v>25</v>
      </c>
      <c r="DI69" s="97">
        <v>26</v>
      </c>
      <c r="DJ69" s="97">
        <v>27</v>
      </c>
      <c r="DK69" s="97">
        <v>28</v>
      </c>
      <c r="DL69" s="97">
        <v>29</v>
      </c>
      <c r="DM69" s="97">
        <v>30</v>
      </c>
      <c r="DN69" s="97">
        <v>31</v>
      </c>
      <c r="DO69" s="97">
        <v>32</v>
      </c>
      <c r="DP69" s="97">
        <v>33</v>
      </c>
      <c r="DQ69" s="97">
        <v>34</v>
      </c>
      <c r="DR69" s="98">
        <v>35</v>
      </c>
      <c r="DS69" s="98">
        <v>36</v>
      </c>
      <c r="DT69" s="98">
        <v>37</v>
      </c>
      <c r="DU69" s="98">
        <v>38</v>
      </c>
      <c r="DV69" s="98">
        <v>39</v>
      </c>
      <c r="DW69" s="98">
        <v>40</v>
      </c>
      <c r="DX69" s="88"/>
    </row>
    <row r="70" spans="75:128" ht="20.25" customHeight="1" x14ac:dyDescent="0.25">
      <c r="CF70" s="85"/>
      <c r="CG70" s="99"/>
      <c r="CH70" s="100"/>
      <c r="CI70" s="101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3"/>
      <c r="DS70" s="103"/>
      <c r="DT70" s="103"/>
      <c r="DU70" s="103"/>
      <c r="DV70" s="103"/>
      <c r="DW70" s="103"/>
      <c r="DX70" s="88"/>
    </row>
    <row r="71" spans="75:128" ht="20.25" customHeight="1" x14ac:dyDescent="0.25">
      <c r="CF71" s="85"/>
      <c r="CG71" s="104" t="s">
        <v>21</v>
      </c>
      <c r="CH71" s="105">
        <f>DI67</f>
        <v>5</v>
      </c>
      <c r="CI71" s="106" t="s">
        <v>10</v>
      </c>
      <c r="CJ71" s="97">
        <v>1</v>
      </c>
      <c r="CK71" s="97">
        <v>2</v>
      </c>
      <c r="CL71" s="97">
        <v>3</v>
      </c>
      <c r="CM71" s="97">
        <v>4</v>
      </c>
      <c r="CN71" s="97">
        <v>5</v>
      </c>
      <c r="CO71" s="97">
        <v>6</v>
      </c>
      <c r="CP71" s="97">
        <v>7</v>
      </c>
      <c r="CQ71" s="97">
        <v>8</v>
      </c>
      <c r="CR71" s="97">
        <v>9</v>
      </c>
      <c r="CS71" s="97">
        <v>10</v>
      </c>
      <c r="CT71" s="97">
        <v>11</v>
      </c>
      <c r="CU71" s="97">
        <v>12</v>
      </c>
      <c r="CV71" s="97">
        <v>13</v>
      </c>
      <c r="CW71" s="97">
        <v>14</v>
      </c>
      <c r="CX71" s="97">
        <v>15</v>
      </c>
      <c r="CY71" s="97">
        <v>16</v>
      </c>
      <c r="CZ71" s="97">
        <v>17</v>
      </c>
      <c r="DA71" s="97">
        <v>18</v>
      </c>
      <c r="DB71" s="97">
        <v>19</v>
      </c>
      <c r="DC71" s="97">
        <v>20</v>
      </c>
      <c r="DD71" s="97">
        <v>21</v>
      </c>
      <c r="DE71" s="97">
        <v>22</v>
      </c>
      <c r="DF71" s="97">
        <v>23</v>
      </c>
      <c r="DG71" s="97">
        <v>24</v>
      </c>
      <c r="DH71" s="97">
        <v>25</v>
      </c>
      <c r="DI71" s="97">
        <v>26</v>
      </c>
      <c r="DJ71" s="97">
        <v>27</v>
      </c>
      <c r="DK71" s="97">
        <v>28</v>
      </c>
      <c r="DL71" s="97">
        <v>29</v>
      </c>
      <c r="DM71" s="97">
        <v>30</v>
      </c>
      <c r="DN71" s="97">
        <v>31</v>
      </c>
      <c r="DO71" s="97">
        <v>32</v>
      </c>
      <c r="DP71" s="97">
        <v>33</v>
      </c>
      <c r="DQ71" s="97">
        <v>34</v>
      </c>
      <c r="DR71" s="98">
        <v>35</v>
      </c>
      <c r="DS71" s="98">
        <v>36</v>
      </c>
      <c r="DT71" s="98">
        <v>37</v>
      </c>
      <c r="DU71" s="98">
        <v>38</v>
      </c>
      <c r="DV71" s="98">
        <v>39</v>
      </c>
      <c r="DW71" s="98">
        <v>40</v>
      </c>
      <c r="DX71" s="88"/>
    </row>
    <row r="72" spans="75:128" ht="20.25" customHeight="1" thickBot="1" x14ac:dyDescent="0.3">
      <c r="CF72" s="107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9"/>
    </row>
    <row r="73" spans="75:128" ht="20.25" customHeight="1" thickTop="1" x14ac:dyDescent="0.25">
      <c r="CF73" s="82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4"/>
    </row>
    <row r="74" spans="75:128" ht="20.25" customHeight="1" x14ac:dyDescent="0.25">
      <c r="BW74" s="6" t="str">
        <f t="shared" ref="BW74:CD74" si="9">AY20</f>
        <v>13. KOLO</v>
      </c>
      <c r="BX74" s="6">
        <f t="shared" si="9"/>
        <v>0.45416666666666672</v>
      </c>
      <c r="BY74" s="6">
        <f t="shared" si="9"/>
        <v>47</v>
      </c>
      <c r="BZ74" s="6" t="str">
        <f t="shared" si="9"/>
        <v>HŘIŠTĚ</v>
      </c>
      <c r="CA74" s="6" t="str">
        <f t="shared" si="9"/>
        <v>skupina</v>
      </c>
      <c r="CB74" s="6">
        <f t="shared" si="9"/>
        <v>3</v>
      </c>
      <c r="CC74" s="6" t="str">
        <f t="shared" si="9"/>
        <v>:</v>
      </c>
      <c r="CD74" s="6">
        <f t="shared" si="9"/>
        <v>8</v>
      </c>
      <c r="CF74" s="85"/>
      <c r="CG74" s="548" t="str">
        <f>BW74</f>
        <v>13. KOLO</v>
      </c>
      <c r="CH74" s="548"/>
      <c r="CI74" s="548"/>
      <c r="CJ74" s="548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549">
        <f>BY74</f>
        <v>47</v>
      </c>
      <c r="CV74" s="549"/>
      <c r="CW74" s="550" t="s">
        <v>11</v>
      </c>
      <c r="CX74" s="550"/>
      <c r="CY74" s="550"/>
      <c r="CZ74" s="550"/>
      <c r="DA74" s="551" t="s">
        <v>12</v>
      </c>
      <c r="DB74" s="552">
        <f>BX74</f>
        <v>0.45416666666666672</v>
      </c>
      <c r="DC74" s="552"/>
      <c r="DD74" s="553" t="s">
        <v>9</v>
      </c>
      <c r="DE74" s="553"/>
      <c r="DF74" s="541" t="str">
        <f>CA75</f>
        <v>F</v>
      </c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7"/>
      <c r="DS74" s="542" t="s">
        <v>13</v>
      </c>
      <c r="DT74" s="542"/>
      <c r="DU74" s="542"/>
      <c r="DV74" s="543">
        <f>BZ75</f>
        <v>6</v>
      </c>
      <c r="DW74" s="543"/>
      <c r="DX74" s="88"/>
    </row>
    <row r="75" spans="75:128" ht="20.25" customHeight="1" x14ac:dyDescent="0.25">
      <c r="BZ75" s="6">
        <f>BB21</f>
        <v>6</v>
      </c>
      <c r="CA75" s="6" t="str">
        <f>BC21</f>
        <v>F</v>
      </c>
      <c r="CB75" s="6" t="str">
        <f>BD21</f>
        <v>Červ. Pečky "A"</v>
      </c>
      <c r="CC75" s="6">
        <f>BE21</f>
        <v>0</v>
      </c>
      <c r="CD75" s="6" t="str">
        <f>BF21</f>
        <v>Kmochova  "B"</v>
      </c>
      <c r="CF75" s="85"/>
      <c r="CG75" s="548"/>
      <c r="CH75" s="548"/>
      <c r="CI75" s="548"/>
      <c r="CJ75" s="548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549"/>
      <c r="CV75" s="549"/>
      <c r="CW75" s="550"/>
      <c r="CX75" s="550"/>
      <c r="CY75" s="550"/>
      <c r="CZ75" s="550"/>
      <c r="DA75" s="551"/>
      <c r="DB75" s="552"/>
      <c r="DC75" s="552"/>
      <c r="DD75" s="553"/>
      <c r="DE75" s="553"/>
      <c r="DF75" s="541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7"/>
      <c r="DS75" s="542"/>
      <c r="DT75" s="542"/>
      <c r="DU75" s="542"/>
      <c r="DV75" s="543"/>
      <c r="DW75" s="543"/>
      <c r="DX75" s="88"/>
    </row>
    <row r="76" spans="75:128" ht="20.25" customHeight="1" x14ac:dyDescent="0.25">
      <c r="CF76" s="85"/>
      <c r="CG76" s="89"/>
      <c r="CH76" s="89"/>
      <c r="CI76" s="89"/>
      <c r="CJ76" s="89"/>
      <c r="CK76" s="587" t="s">
        <v>16</v>
      </c>
      <c r="CL76" s="587"/>
      <c r="CM76" s="90">
        <f>CB74</f>
        <v>3</v>
      </c>
      <c r="CN76" s="91" t="s">
        <v>17</v>
      </c>
      <c r="CO76" s="585" t="str">
        <f>LOOKUP(CM76,$B$2:$B$9,$D$2:$D$9)</f>
        <v>Červ. Pečky "A"</v>
      </c>
      <c r="CP76" s="585"/>
      <c r="CQ76" s="585"/>
      <c r="CR76" s="585"/>
      <c r="CS76" s="585"/>
      <c r="CT76" s="585"/>
      <c r="CU76" s="585"/>
      <c r="CV76" s="585"/>
      <c r="CW76" s="585"/>
      <c r="CX76" s="585"/>
      <c r="CY76" s="586"/>
      <c r="CZ76" s="586"/>
      <c r="DA76" s="92"/>
      <c r="DB76" s="92"/>
      <c r="DC76" s="92"/>
      <c r="DD76" s="92"/>
      <c r="DE76" s="92"/>
      <c r="DF76" s="89"/>
      <c r="DG76" s="587" t="s">
        <v>16</v>
      </c>
      <c r="DH76" s="587"/>
      <c r="DI76" s="90">
        <f>CD74</f>
        <v>8</v>
      </c>
      <c r="DJ76" s="91" t="s">
        <v>17</v>
      </c>
      <c r="DK76" s="585" t="str">
        <f>LOOKUP(DI76,$B$2:$B$9,$D$2:$D$9)</f>
        <v>Kmochova  "B"</v>
      </c>
      <c r="DL76" s="585"/>
      <c r="DM76" s="585"/>
      <c r="DN76" s="585"/>
      <c r="DO76" s="585"/>
      <c r="DP76" s="585"/>
      <c r="DQ76" s="585"/>
      <c r="DR76" s="585"/>
      <c r="DS76" s="585"/>
      <c r="DT76" s="585"/>
      <c r="DU76" s="585"/>
      <c r="DV76" s="585"/>
      <c r="DW76" s="585"/>
      <c r="DX76" s="88"/>
    </row>
    <row r="77" spans="75:128" ht="20.25" customHeight="1" x14ac:dyDescent="0.25">
      <c r="CF77" s="85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93"/>
      <c r="DS77" s="93"/>
      <c r="DT77" s="93"/>
      <c r="DU77" s="93"/>
      <c r="DV77" s="93"/>
      <c r="DW77" s="93"/>
      <c r="DX77" s="88"/>
    </row>
    <row r="78" spans="75:128" ht="20.25" customHeight="1" x14ac:dyDescent="0.25">
      <c r="CF78" s="85"/>
      <c r="CG78" s="94" t="s">
        <v>21</v>
      </c>
      <c r="CH78" s="95">
        <f>CM76</f>
        <v>3</v>
      </c>
      <c r="CI78" s="96" t="s">
        <v>10</v>
      </c>
      <c r="CJ78" s="97">
        <v>1</v>
      </c>
      <c r="CK78" s="97">
        <v>2</v>
      </c>
      <c r="CL78" s="97">
        <v>3</v>
      </c>
      <c r="CM78" s="97">
        <v>4</v>
      </c>
      <c r="CN78" s="97">
        <v>5</v>
      </c>
      <c r="CO78" s="97">
        <v>6</v>
      </c>
      <c r="CP78" s="97">
        <v>7</v>
      </c>
      <c r="CQ78" s="97">
        <v>8</v>
      </c>
      <c r="CR78" s="97">
        <v>9</v>
      </c>
      <c r="CS78" s="97">
        <v>10</v>
      </c>
      <c r="CT78" s="97">
        <v>11</v>
      </c>
      <c r="CU78" s="97">
        <v>12</v>
      </c>
      <c r="CV78" s="97">
        <v>13</v>
      </c>
      <c r="CW78" s="97">
        <v>14</v>
      </c>
      <c r="CX78" s="97">
        <v>15</v>
      </c>
      <c r="CY78" s="97">
        <v>16</v>
      </c>
      <c r="CZ78" s="97">
        <v>17</v>
      </c>
      <c r="DA78" s="97">
        <v>18</v>
      </c>
      <c r="DB78" s="97">
        <v>19</v>
      </c>
      <c r="DC78" s="97">
        <v>20</v>
      </c>
      <c r="DD78" s="97">
        <v>21</v>
      </c>
      <c r="DE78" s="97">
        <v>22</v>
      </c>
      <c r="DF78" s="97">
        <v>23</v>
      </c>
      <c r="DG78" s="97">
        <v>24</v>
      </c>
      <c r="DH78" s="97">
        <v>25</v>
      </c>
      <c r="DI78" s="97">
        <v>26</v>
      </c>
      <c r="DJ78" s="97">
        <v>27</v>
      </c>
      <c r="DK78" s="97">
        <v>28</v>
      </c>
      <c r="DL78" s="97">
        <v>29</v>
      </c>
      <c r="DM78" s="97">
        <v>30</v>
      </c>
      <c r="DN78" s="97">
        <v>31</v>
      </c>
      <c r="DO78" s="97">
        <v>32</v>
      </c>
      <c r="DP78" s="97">
        <v>33</v>
      </c>
      <c r="DQ78" s="97">
        <v>34</v>
      </c>
      <c r="DR78" s="98">
        <v>35</v>
      </c>
      <c r="DS78" s="98">
        <v>36</v>
      </c>
      <c r="DT78" s="98">
        <v>37</v>
      </c>
      <c r="DU78" s="98">
        <v>38</v>
      </c>
      <c r="DV78" s="98">
        <v>39</v>
      </c>
      <c r="DW78" s="98">
        <v>40</v>
      </c>
      <c r="DX78" s="88"/>
    </row>
    <row r="79" spans="75:128" ht="20.25" customHeight="1" x14ac:dyDescent="0.25">
      <c r="CF79" s="85"/>
      <c r="CG79" s="99"/>
      <c r="CH79" s="100"/>
      <c r="CI79" s="101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3"/>
      <c r="DS79" s="103"/>
      <c r="DT79" s="103"/>
      <c r="DU79" s="103"/>
      <c r="DV79" s="103"/>
      <c r="DW79" s="103"/>
      <c r="DX79" s="88"/>
    </row>
    <row r="80" spans="75:128" ht="20.25" customHeight="1" x14ac:dyDescent="0.25">
      <c r="CF80" s="85"/>
      <c r="CG80" s="104" t="s">
        <v>21</v>
      </c>
      <c r="CH80" s="105">
        <f>DI76</f>
        <v>8</v>
      </c>
      <c r="CI80" s="106" t="s">
        <v>10</v>
      </c>
      <c r="CJ80" s="97">
        <v>1</v>
      </c>
      <c r="CK80" s="97">
        <v>2</v>
      </c>
      <c r="CL80" s="97">
        <v>3</v>
      </c>
      <c r="CM80" s="97">
        <v>4</v>
      </c>
      <c r="CN80" s="97">
        <v>5</v>
      </c>
      <c r="CO80" s="97">
        <v>6</v>
      </c>
      <c r="CP80" s="97">
        <v>7</v>
      </c>
      <c r="CQ80" s="97">
        <v>8</v>
      </c>
      <c r="CR80" s="97">
        <v>9</v>
      </c>
      <c r="CS80" s="97">
        <v>10</v>
      </c>
      <c r="CT80" s="97">
        <v>11</v>
      </c>
      <c r="CU80" s="97">
        <v>12</v>
      </c>
      <c r="CV80" s="97">
        <v>13</v>
      </c>
      <c r="CW80" s="97">
        <v>14</v>
      </c>
      <c r="CX80" s="97">
        <v>15</v>
      </c>
      <c r="CY80" s="97">
        <v>16</v>
      </c>
      <c r="CZ80" s="97">
        <v>17</v>
      </c>
      <c r="DA80" s="97">
        <v>18</v>
      </c>
      <c r="DB80" s="97">
        <v>19</v>
      </c>
      <c r="DC80" s="97">
        <v>20</v>
      </c>
      <c r="DD80" s="97">
        <v>21</v>
      </c>
      <c r="DE80" s="97">
        <v>22</v>
      </c>
      <c r="DF80" s="97">
        <v>23</v>
      </c>
      <c r="DG80" s="97">
        <v>24</v>
      </c>
      <c r="DH80" s="97">
        <v>25</v>
      </c>
      <c r="DI80" s="97">
        <v>26</v>
      </c>
      <c r="DJ80" s="97">
        <v>27</v>
      </c>
      <c r="DK80" s="97">
        <v>28</v>
      </c>
      <c r="DL80" s="97">
        <v>29</v>
      </c>
      <c r="DM80" s="97">
        <v>30</v>
      </c>
      <c r="DN80" s="97">
        <v>31</v>
      </c>
      <c r="DO80" s="97">
        <v>32</v>
      </c>
      <c r="DP80" s="97">
        <v>33</v>
      </c>
      <c r="DQ80" s="97">
        <v>34</v>
      </c>
      <c r="DR80" s="98">
        <v>35</v>
      </c>
      <c r="DS80" s="98">
        <v>36</v>
      </c>
      <c r="DT80" s="98">
        <v>37</v>
      </c>
      <c r="DU80" s="98">
        <v>38</v>
      </c>
      <c r="DV80" s="98">
        <v>39</v>
      </c>
      <c r="DW80" s="98">
        <v>40</v>
      </c>
      <c r="DX80" s="88"/>
    </row>
    <row r="81" spans="75:128" ht="20.25" customHeight="1" thickBot="1" x14ac:dyDescent="0.3">
      <c r="CF81" s="107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8"/>
      <c r="DV81" s="108"/>
      <c r="DW81" s="108"/>
      <c r="DX81" s="109"/>
    </row>
    <row r="82" spans="75:128" ht="20.25" customHeight="1" thickTop="1" x14ac:dyDescent="0.25">
      <c r="CF82" s="82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4"/>
    </row>
    <row r="83" spans="75:128" ht="20.25" customHeight="1" x14ac:dyDescent="0.25">
      <c r="BW83" s="6" t="str">
        <f>AY22</f>
        <v>14. KOLO</v>
      </c>
      <c r="BX83" s="6">
        <f>AZ22</f>
        <v>0.46250000000000008</v>
      </c>
      <c r="BY83" s="6">
        <f>BA22</f>
        <v>51</v>
      </c>
      <c r="BZ83" s="6" t="str">
        <f t="shared" ref="BZ83:CD84" si="10">BB22</f>
        <v>HŘIŠTĚ</v>
      </c>
      <c r="CA83" s="6" t="str">
        <f t="shared" si="10"/>
        <v>skupina</v>
      </c>
      <c r="CB83" s="6">
        <f t="shared" si="10"/>
        <v>3</v>
      </c>
      <c r="CC83" s="6" t="str">
        <f t="shared" si="10"/>
        <v>:</v>
      </c>
      <c r="CD83" s="6">
        <f t="shared" si="10"/>
        <v>7</v>
      </c>
      <c r="CF83" s="85"/>
      <c r="CG83" s="548" t="str">
        <f>BW83</f>
        <v>14. KOLO</v>
      </c>
      <c r="CH83" s="548"/>
      <c r="CI83" s="548"/>
      <c r="CJ83" s="548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549">
        <f>BY83</f>
        <v>51</v>
      </c>
      <c r="CV83" s="549"/>
      <c r="CW83" s="550" t="s">
        <v>11</v>
      </c>
      <c r="CX83" s="550"/>
      <c r="CY83" s="550"/>
      <c r="CZ83" s="550"/>
      <c r="DA83" s="551" t="s">
        <v>12</v>
      </c>
      <c r="DB83" s="552">
        <f>BX83</f>
        <v>0.46250000000000008</v>
      </c>
      <c r="DC83" s="552"/>
      <c r="DD83" s="553" t="s">
        <v>9</v>
      </c>
      <c r="DE83" s="553"/>
      <c r="DF83" s="541" t="str">
        <f>CA84</f>
        <v>F</v>
      </c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7"/>
      <c r="DS83" s="542" t="s">
        <v>13</v>
      </c>
      <c r="DT83" s="542"/>
      <c r="DU83" s="542"/>
      <c r="DV83" s="543">
        <f>BZ84</f>
        <v>6</v>
      </c>
      <c r="DW83" s="543"/>
      <c r="DX83" s="88"/>
    </row>
    <row r="84" spans="75:128" ht="20.25" customHeight="1" x14ac:dyDescent="0.25">
      <c r="BZ84" s="6">
        <f t="shared" si="10"/>
        <v>6</v>
      </c>
      <c r="CA84" s="6" t="str">
        <f t="shared" si="10"/>
        <v>F</v>
      </c>
      <c r="CB84" s="6" t="str">
        <f t="shared" si="10"/>
        <v>Červ. Pečky "A"</v>
      </c>
      <c r="CC84" s="6">
        <f t="shared" si="10"/>
        <v>0</v>
      </c>
      <c r="CD84" s="6" t="str">
        <f t="shared" si="10"/>
        <v>Červ.Pečky "B"</v>
      </c>
      <c r="CF84" s="85"/>
      <c r="CG84" s="548"/>
      <c r="CH84" s="548"/>
      <c r="CI84" s="548"/>
      <c r="CJ84" s="548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549"/>
      <c r="CV84" s="549"/>
      <c r="CW84" s="550"/>
      <c r="CX84" s="550"/>
      <c r="CY84" s="550"/>
      <c r="CZ84" s="550"/>
      <c r="DA84" s="551"/>
      <c r="DB84" s="552"/>
      <c r="DC84" s="552"/>
      <c r="DD84" s="553"/>
      <c r="DE84" s="553"/>
      <c r="DF84" s="541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7"/>
      <c r="DS84" s="542"/>
      <c r="DT84" s="542"/>
      <c r="DU84" s="542"/>
      <c r="DV84" s="543"/>
      <c r="DW84" s="543"/>
      <c r="DX84" s="88"/>
    </row>
    <row r="85" spans="75:128" ht="20.25" customHeight="1" x14ac:dyDescent="0.25">
      <c r="CF85" s="85"/>
      <c r="CG85" s="89"/>
      <c r="CH85" s="89"/>
      <c r="CI85" s="89"/>
      <c r="CJ85" s="89"/>
      <c r="CK85" s="587" t="s">
        <v>16</v>
      </c>
      <c r="CL85" s="587"/>
      <c r="CM85" s="90">
        <f>CB83</f>
        <v>3</v>
      </c>
      <c r="CN85" s="91" t="s">
        <v>17</v>
      </c>
      <c r="CO85" s="585" t="str">
        <f>LOOKUP(CM85,$B$2:$B$9,$D$2:$D$9)</f>
        <v>Červ. Pečky "A"</v>
      </c>
      <c r="CP85" s="585"/>
      <c r="CQ85" s="585"/>
      <c r="CR85" s="585"/>
      <c r="CS85" s="585"/>
      <c r="CT85" s="585"/>
      <c r="CU85" s="585"/>
      <c r="CV85" s="585"/>
      <c r="CW85" s="585"/>
      <c r="CX85" s="585"/>
      <c r="CY85" s="586"/>
      <c r="CZ85" s="586"/>
      <c r="DA85" s="92"/>
      <c r="DB85" s="92"/>
      <c r="DC85" s="92"/>
      <c r="DD85" s="92"/>
      <c r="DE85" s="92"/>
      <c r="DF85" s="89"/>
      <c r="DG85" s="587" t="s">
        <v>16</v>
      </c>
      <c r="DH85" s="587"/>
      <c r="DI85" s="90">
        <f>CD83</f>
        <v>7</v>
      </c>
      <c r="DJ85" s="91" t="s">
        <v>17</v>
      </c>
      <c r="DK85" s="585" t="str">
        <f>LOOKUP(DI85,$B$2:$B$9,$D$2:$D$9)</f>
        <v>Červ.Pečky "B"</v>
      </c>
      <c r="DL85" s="585"/>
      <c r="DM85" s="585"/>
      <c r="DN85" s="585"/>
      <c r="DO85" s="585"/>
      <c r="DP85" s="585"/>
      <c r="DQ85" s="585"/>
      <c r="DR85" s="585"/>
      <c r="DS85" s="585"/>
      <c r="DT85" s="585"/>
      <c r="DU85" s="585"/>
      <c r="DV85" s="585"/>
      <c r="DW85" s="585"/>
      <c r="DX85" s="88"/>
    </row>
    <row r="86" spans="75:128" ht="20.25" customHeight="1" x14ac:dyDescent="0.25">
      <c r="CF86" s="85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93"/>
      <c r="DS86" s="93"/>
      <c r="DT86" s="93"/>
      <c r="DU86" s="93"/>
      <c r="DV86" s="93"/>
      <c r="DW86" s="93"/>
      <c r="DX86" s="88"/>
    </row>
    <row r="87" spans="75:128" ht="20.25" customHeight="1" x14ac:dyDescent="0.25">
      <c r="CF87" s="85"/>
      <c r="CG87" s="94" t="s">
        <v>21</v>
      </c>
      <c r="CH87" s="95">
        <f>CM85</f>
        <v>3</v>
      </c>
      <c r="CI87" s="96" t="s">
        <v>10</v>
      </c>
      <c r="CJ87" s="97">
        <v>1</v>
      </c>
      <c r="CK87" s="97">
        <v>2</v>
      </c>
      <c r="CL87" s="97">
        <v>3</v>
      </c>
      <c r="CM87" s="97">
        <v>4</v>
      </c>
      <c r="CN87" s="97">
        <v>5</v>
      </c>
      <c r="CO87" s="97">
        <v>6</v>
      </c>
      <c r="CP87" s="97">
        <v>7</v>
      </c>
      <c r="CQ87" s="97">
        <v>8</v>
      </c>
      <c r="CR87" s="97">
        <v>9</v>
      </c>
      <c r="CS87" s="97">
        <v>10</v>
      </c>
      <c r="CT87" s="97">
        <v>11</v>
      </c>
      <c r="CU87" s="97">
        <v>12</v>
      </c>
      <c r="CV87" s="97">
        <v>13</v>
      </c>
      <c r="CW87" s="97">
        <v>14</v>
      </c>
      <c r="CX87" s="97">
        <v>15</v>
      </c>
      <c r="CY87" s="97">
        <v>16</v>
      </c>
      <c r="CZ87" s="97">
        <v>17</v>
      </c>
      <c r="DA87" s="97">
        <v>18</v>
      </c>
      <c r="DB87" s="97">
        <v>19</v>
      </c>
      <c r="DC87" s="97">
        <v>20</v>
      </c>
      <c r="DD87" s="97">
        <v>21</v>
      </c>
      <c r="DE87" s="97">
        <v>22</v>
      </c>
      <c r="DF87" s="97">
        <v>23</v>
      </c>
      <c r="DG87" s="97">
        <v>24</v>
      </c>
      <c r="DH87" s="97">
        <v>25</v>
      </c>
      <c r="DI87" s="97">
        <v>26</v>
      </c>
      <c r="DJ87" s="97">
        <v>27</v>
      </c>
      <c r="DK87" s="97">
        <v>28</v>
      </c>
      <c r="DL87" s="97">
        <v>29</v>
      </c>
      <c r="DM87" s="97">
        <v>30</v>
      </c>
      <c r="DN87" s="97">
        <v>31</v>
      </c>
      <c r="DO87" s="97">
        <v>32</v>
      </c>
      <c r="DP87" s="97">
        <v>33</v>
      </c>
      <c r="DQ87" s="97">
        <v>34</v>
      </c>
      <c r="DR87" s="98">
        <v>35</v>
      </c>
      <c r="DS87" s="98">
        <v>36</v>
      </c>
      <c r="DT87" s="98">
        <v>37</v>
      </c>
      <c r="DU87" s="98">
        <v>38</v>
      </c>
      <c r="DV87" s="98">
        <v>39</v>
      </c>
      <c r="DW87" s="98">
        <v>40</v>
      </c>
      <c r="DX87" s="88"/>
    </row>
    <row r="88" spans="75:128" ht="20.25" customHeight="1" x14ac:dyDescent="0.25">
      <c r="CF88" s="85"/>
      <c r="CG88" s="99"/>
      <c r="CH88" s="100"/>
      <c r="CI88" s="101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3"/>
      <c r="DS88" s="103"/>
      <c r="DT88" s="103"/>
      <c r="DU88" s="103"/>
      <c r="DV88" s="103"/>
      <c r="DW88" s="103"/>
      <c r="DX88" s="88"/>
    </row>
    <row r="89" spans="75:128" ht="20.25" customHeight="1" x14ac:dyDescent="0.25">
      <c r="CF89" s="85"/>
      <c r="CG89" s="104" t="s">
        <v>21</v>
      </c>
      <c r="CH89" s="105">
        <f>DI85</f>
        <v>7</v>
      </c>
      <c r="CI89" s="106" t="s">
        <v>10</v>
      </c>
      <c r="CJ89" s="97">
        <v>1</v>
      </c>
      <c r="CK89" s="97">
        <v>2</v>
      </c>
      <c r="CL89" s="97">
        <v>3</v>
      </c>
      <c r="CM89" s="97">
        <v>4</v>
      </c>
      <c r="CN89" s="97">
        <v>5</v>
      </c>
      <c r="CO89" s="97">
        <v>6</v>
      </c>
      <c r="CP89" s="97">
        <v>7</v>
      </c>
      <c r="CQ89" s="97">
        <v>8</v>
      </c>
      <c r="CR89" s="97">
        <v>9</v>
      </c>
      <c r="CS89" s="97">
        <v>10</v>
      </c>
      <c r="CT89" s="97">
        <v>11</v>
      </c>
      <c r="CU89" s="97">
        <v>12</v>
      </c>
      <c r="CV89" s="97">
        <v>13</v>
      </c>
      <c r="CW89" s="97">
        <v>14</v>
      </c>
      <c r="CX89" s="97">
        <v>15</v>
      </c>
      <c r="CY89" s="97">
        <v>16</v>
      </c>
      <c r="CZ89" s="97">
        <v>17</v>
      </c>
      <c r="DA89" s="97">
        <v>18</v>
      </c>
      <c r="DB89" s="97">
        <v>19</v>
      </c>
      <c r="DC89" s="97">
        <v>20</v>
      </c>
      <c r="DD89" s="97">
        <v>21</v>
      </c>
      <c r="DE89" s="97">
        <v>22</v>
      </c>
      <c r="DF89" s="97">
        <v>23</v>
      </c>
      <c r="DG89" s="97">
        <v>24</v>
      </c>
      <c r="DH89" s="97">
        <v>25</v>
      </c>
      <c r="DI89" s="97">
        <v>26</v>
      </c>
      <c r="DJ89" s="97">
        <v>27</v>
      </c>
      <c r="DK89" s="97">
        <v>28</v>
      </c>
      <c r="DL89" s="97">
        <v>29</v>
      </c>
      <c r="DM89" s="97">
        <v>30</v>
      </c>
      <c r="DN89" s="97">
        <v>31</v>
      </c>
      <c r="DO89" s="97">
        <v>32</v>
      </c>
      <c r="DP89" s="97">
        <v>33</v>
      </c>
      <c r="DQ89" s="97">
        <v>34</v>
      </c>
      <c r="DR89" s="98">
        <v>35</v>
      </c>
      <c r="DS89" s="98">
        <v>36</v>
      </c>
      <c r="DT89" s="98">
        <v>37</v>
      </c>
      <c r="DU89" s="98">
        <v>38</v>
      </c>
      <c r="DV89" s="98">
        <v>39</v>
      </c>
      <c r="DW89" s="98">
        <v>40</v>
      </c>
      <c r="DX89" s="88"/>
    </row>
    <row r="90" spans="75:128" ht="20.25" customHeight="1" thickBot="1" x14ac:dyDescent="0.3">
      <c r="CF90" s="107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  <c r="CV90" s="108"/>
      <c r="CW90" s="108"/>
      <c r="CX90" s="108"/>
      <c r="CY90" s="108"/>
      <c r="CZ90" s="108"/>
      <c r="DA90" s="108"/>
      <c r="DB90" s="108"/>
      <c r="DC90" s="108"/>
      <c r="DD90" s="108"/>
      <c r="DE90" s="108"/>
      <c r="DF90" s="108"/>
      <c r="DG90" s="108"/>
      <c r="DH90" s="108"/>
      <c r="DI90" s="108"/>
      <c r="DJ90" s="108"/>
      <c r="DK90" s="108"/>
      <c r="DL90" s="108"/>
      <c r="DM90" s="108"/>
      <c r="DN90" s="108"/>
      <c r="DO90" s="108"/>
      <c r="DP90" s="108"/>
      <c r="DQ90" s="108"/>
      <c r="DR90" s="108"/>
      <c r="DS90" s="108"/>
      <c r="DT90" s="108"/>
      <c r="DU90" s="108"/>
      <c r="DV90" s="108"/>
      <c r="DW90" s="108"/>
      <c r="DX90" s="109"/>
    </row>
    <row r="91" spans="75:128" ht="20.25" customHeight="1" thickTop="1" thickBot="1" x14ac:dyDescent="0.3"/>
    <row r="92" spans="75:128" ht="20.25" customHeight="1" thickTop="1" x14ac:dyDescent="0.25">
      <c r="CF92" s="82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4"/>
    </row>
    <row r="93" spans="75:128" ht="20.25" customHeight="1" x14ac:dyDescent="0.25">
      <c r="BW93" s="6" t="str">
        <f>AY24</f>
        <v>15. KOLO</v>
      </c>
      <c r="BX93" s="6">
        <f>AZ24</f>
        <v>0.47083333333333344</v>
      </c>
      <c r="BY93" s="6">
        <f>BA24</f>
        <v>55</v>
      </c>
      <c r="BZ93" s="6" t="str">
        <f t="shared" ref="BZ93:CD94" si="11">BB24</f>
        <v>HŘIŠTĚ</v>
      </c>
      <c r="CA93" s="6" t="str">
        <f t="shared" si="11"/>
        <v>skupina</v>
      </c>
      <c r="CB93" s="6">
        <f t="shared" si="11"/>
        <v>5</v>
      </c>
      <c r="CC93" s="6" t="str">
        <f t="shared" si="11"/>
        <v>:</v>
      </c>
      <c r="CD93" s="6">
        <f t="shared" si="11"/>
        <v>8</v>
      </c>
      <c r="CF93" s="85"/>
      <c r="CG93" s="548" t="str">
        <f>BW93</f>
        <v>15. KOLO</v>
      </c>
      <c r="CH93" s="548"/>
      <c r="CI93" s="548"/>
      <c r="CJ93" s="548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549">
        <f>BY93</f>
        <v>55</v>
      </c>
      <c r="CV93" s="549"/>
      <c r="CW93" s="550" t="s">
        <v>11</v>
      </c>
      <c r="CX93" s="550"/>
      <c r="CY93" s="550"/>
      <c r="CZ93" s="550"/>
      <c r="DA93" s="551" t="s">
        <v>12</v>
      </c>
      <c r="DB93" s="552">
        <f>BX93</f>
        <v>0.47083333333333344</v>
      </c>
      <c r="DC93" s="552"/>
      <c r="DD93" s="553" t="s">
        <v>9</v>
      </c>
      <c r="DE93" s="553"/>
      <c r="DF93" s="541" t="str">
        <f>CA94</f>
        <v>F</v>
      </c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7"/>
      <c r="DS93" s="542" t="s">
        <v>13</v>
      </c>
      <c r="DT93" s="542"/>
      <c r="DU93" s="542"/>
      <c r="DV93" s="543">
        <f>BZ94</f>
        <v>6</v>
      </c>
      <c r="DW93" s="543"/>
      <c r="DX93" s="88"/>
    </row>
    <row r="94" spans="75:128" ht="20.25" customHeight="1" x14ac:dyDescent="0.25">
      <c r="BZ94" s="6">
        <f t="shared" si="11"/>
        <v>6</v>
      </c>
      <c r="CA94" s="6" t="str">
        <f t="shared" si="11"/>
        <v>F</v>
      </c>
      <c r="CB94" s="6" t="str">
        <f t="shared" si="11"/>
        <v>Kmochova "A"</v>
      </c>
      <c r="CC94" s="6">
        <f t="shared" si="11"/>
        <v>0</v>
      </c>
      <c r="CD94" s="6" t="str">
        <f t="shared" si="11"/>
        <v>Kmochova  "B"</v>
      </c>
      <c r="CF94" s="85"/>
      <c r="CG94" s="548"/>
      <c r="CH94" s="548"/>
      <c r="CI94" s="548"/>
      <c r="CJ94" s="548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549"/>
      <c r="CV94" s="549"/>
      <c r="CW94" s="550"/>
      <c r="CX94" s="550"/>
      <c r="CY94" s="550"/>
      <c r="CZ94" s="550"/>
      <c r="DA94" s="551"/>
      <c r="DB94" s="552"/>
      <c r="DC94" s="552"/>
      <c r="DD94" s="553"/>
      <c r="DE94" s="553"/>
      <c r="DF94" s="541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7"/>
      <c r="DS94" s="542"/>
      <c r="DT94" s="542"/>
      <c r="DU94" s="542"/>
      <c r="DV94" s="543"/>
      <c r="DW94" s="543"/>
      <c r="DX94" s="88"/>
    </row>
    <row r="95" spans="75:128" ht="20.25" customHeight="1" x14ac:dyDescent="0.25">
      <c r="CF95" s="85"/>
      <c r="CG95" s="89"/>
      <c r="CH95" s="89"/>
      <c r="CI95" s="89"/>
      <c r="CJ95" s="89"/>
      <c r="CK95" s="587" t="s">
        <v>16</v>
      </c>
      <c r="CL95" s="587"/>
      <c r="CM95" s="90">
        <f>CB93</f>
        <v>5</v>
      </c>
      <c r="CN95" s="91" t="s">
        <v>17</v>
      </c>
      <c r="CO95" s="585" t="str">
        <f>LOOKUP(CM95,$B$2:$B$9,$D$2:$D$9)</f>
        <v>Kmochova "A"</v>
      </c>
      <c r="CP95" s="585"/>
      <c r="CQ95" s="585"/>
      <c r="CR95" s="585"/>
      <c r="CS95" s="585"/>
      <c r="CT95" s="585"/>
      <c r="CU95" s="585"/>
      <c r="CV95" s="585"/>
      <c r="CW95" s="585"/>
      <c r="CX95" s="585"/>
      <c r="CY95" s="586"/>
      <c r="CZ95" s="586"/>
      <c r="DA95" s="92"/>
      <c r="DB95" s="92"/>
      <c r="DC95" s="92"/>
      <c r="DD95" s="92"/>
      <c r="DE95" s="92"/>
      <c r="DF95" s="89"/>
      <c r="DG95" s="587" t="s">
        <v>16</v>
      </c>
      <c r="DH95" s="587"/>
      <c r="DI95" s="90">
        <f>CD93</f>
        <v>8</v>
      </c>
      <c r="DJ95" s="91" t="s">
        <v>17</v>
      </c>
      <c r="DK95" s="585" t="str">
        <f>LOOKUP(DI95,$B$2:$B$9,$D$2:$D$9)</f>
        <v>Kmochova  "B"</v>
      </c>
      <c r="DL95" s="585"/>
      <c r="DM95" s="585"/>
      <c r="DN95" s="585"/>
      <c r="DO95" s="585"/>
      <c r="DP95" s="585"/>
      <c r="DQ95" s="585"/>
      <c r="DR95" s="585"/>
      <c r="DS95" s="585"/>
      <c r="DT95" s="585"/>
      <c r="DU95" s="585"/>
      <c r="DV95" s="585"/>
      <c r="DW95" s="585"/>
      <c r="DX95" s="88"/>
    </row>
    <row r="96" spans="75:128" ht="20.25" customHeight="1" x14ac:dyDescent="0.25">
      <c r="CF96" s="85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93"/>
      <c r="DS96" s="93"/>
      <c r="DT96" s="93"/>
      <c r="DU96" s="93"/>
      <c r="DV96" s="93"/>
      <c r="DW96" s="93"/>
      <c r="DX96" s="88"/>
    </row>
    <row r="97" spans="75:128" ht="20.25" customHeight="1" x14ac:dyDescent="0.25">
      <c r="CF97" s="85"/>
      <c r="CG97" s="94" t="s">
        <v>21</v>
      </c>
      <c r="CH97" s="95">
        <f>CM95</f>
        <v>5</v>
      </c>
      <c r="CI97" s="96" t="s">
        <v>10</v>
      </c>
      <c r="CJ97" s="97">
        <v>1</v>
      </c>
      <c r="CK97" s="97">
        <v>2</v>
      </c>
      <c r="CL97" s="97">
        <v>3</v>
      </c>
      <c r="CM97" s="97">
        <v>4</v>
      </c>
      <c r="CN97" s="97">
        <v>5</v>
      </c>
      <c r="CO97" s="97">
        <v>6</v>
      </c>
      <c r="CP97" s="97">
        <v>7</v>
      </c>
      <c r="CQ97" s="97">
        <v>8</v>
      </c>
      <c r="CR97" s="97">
        <v>9</v>
      </c>
      <c r="CS97" s="97">
        <v>10</v>
      </c>
      <c r="CT97" s="97">
        <v>11</v>
      </c>
      <c r="CU97" s="97">
        <v>12</v>
      </c>
      <c r="CV97" s="97">
        <v>13</v>
      </c>
      <c r="CW97" s="97">
        <v>14</v>
      </c>
      <c r="CX97" s="97">
        <v>15</v>
      </c>
      <c r="CY97" s="97">
        <v>16</v>
      </c>
      <c r="CZ97" s="97">
        <v>17</v>
      </c>
      <c r="DA97" s="97">
        <v>18</v>
      </c>
      <c r="DB97" s="97">
        <v>19</v>
      </c>
      <c r="DC97" s="97">
        <v>20</v>
      </c>
      <c r="DD97" s="97">
        <v>21</v>
      </c>
      <c r="DE97" s="97">
        <v>22</v>
      </c>
      <c r="DF97" s="97">
        <v>23</v>
      </c>
      <c r="DG97" s="97">
        <v>24</v>
      </c>
      <c r="DH97" s="97">
        <v>25</v>
      </c>
      <c r="DI97" s="97">
        <v>26</v>
      </c>
      <c r="DJ97" s="97">
        <v>27</v>
      </c>
      <c r="DK97" s="97">
        <v>28</v>
      </c>
      <c r="DL97" s="97">
        <v>29</v>
      </c>
      <c r="DM97" s="97">
        <v>30</v>
      </c>
      <c r="DN97" s="97">
        <v>31</v>
      </c>
      <c r="DO97" s="97">
        <v>32</v>
      </c>
      <c r="DP97" s="97">
        <v>33</v>
      </c>
      <c r="DQ97" s="97">
        <v>34</v>
      </c>
      <c r="DR97" s="98">
        <v>35</v>
      </c>
      <c r="DS97" s="98">
        <v>36</v>
      </c>
      <c r="DT97" s="98">
        <v>37</v>
      </c>
      <c r="DU97" s="98">
        <v>38</v>
      </c>
      <c r="DV97" s="98">
        <v>39</v>
      </c>
      <c r="DW97" s="98">
        <v>40</v>
      </c>
      <c r="DX97" s="88"/>
    </row>
    <row r="98" spans="75:128" ht="20.25" customHeight="1" x14ac:dyDescent="0.25">
      <c r="CF98" s="85"/>
      <c r="CG98" s="99"/>
      <c r="CH98" s="100"/>
      <c r="CI98" s="101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3"/>
      <c r="DS98" s="103"/>
      <c r="DT98" s="103"/>
      <c r="DU98" s="103"/>
      <c r="DV98" s="103"/>
      <c r="DW98" s="103"/>
      <c r="DX98" s="88"/>
    </row>
    <row r="99" spans="75:128" ht="20.25" customHeight="1" x14ac:dyDescent="0.25">
      <c r="CF99" s="85"/>
      <c r="CG99" s="104" t="s">
        <v>21</v>
      </c>
      <c r="CH99" s="105">
        <f>DI95</f>
        <v>8</v>
      </c>
      <c r="CI99" s="106" t="s">
        <v>10</v>
      </c>
      <c r="CJ99" s="97">
        <v>1</v>
      </c>
      <c r="CK99" s="97">
        <v>2</v>
      </c>
      <c r="CL99" s="97">
        <v>3</v>
      </c>
      <c r="CM99" s="97">
        <v>4</v>
      </c>
      <c r="CN99" s="97">
        <v>5</v>
      </c>
      <c r="CO99" s="97">
        <v>6</v>
      </c>
      <c r="CP99" s="97">
        <v>7</v>
      </c>
      <c r="CQ99" s="97">
        <v>8</v>
      </c>
      <c r="CR99" s="97">
        <v>9</v>
      </c>
      <c r="CS99" s="97">
        <v>10</v>
      </c>
      <c r="CT99" s="97">
        <v>11</v>
      </c>
      <c r="CU99" s="97">
        <v>12</v>
      </c>
      <c r="CV99" s="97">
        <v>13</v>
      </c>
      <c r="CW99" s="97">
        <v>14</v>
      </c>
      <c r="CX99" s="97">
        <v>15</v>
      </c>
      <c r="CY99" s="97">
        <v>16</v>
      </c>
      <c r="CZ99" s="97">
        <v>17</v>
      </c>
      <c r="DA99" s="97">
        <v>18</v>
      </c>
      <c r="DB99" s="97">
        <v>19</v>
      </c>
      <c r="DC99" s="97">
        <v>20</v>
      </c>
      <c r="DD99" s="97">
        <v>21</v>
      </c>
      <c r="DE99" s="97">
        <v>22</v>
      </c>
      <c r="DF99" s="97">
        <v>23</v>
      </c>
      <c r="DG99" s="97">
        <v>24</v>
      </c>
      <c r="DH99" s="97">
        <v>25</v>
      </c>
      <c r="DI99" s="97">
        <v>26</v>
      </c>
      <c r="DJ99" s="97">
        <v>27</v>
      </c>
      <c r="DK99" s="97">
        <v>28</v>
      </c>
      <c r="DL99" s="97">
        <v>29</v>
      </c>
      <c r="DM99" s="97">
        <v>30</v>
      </c>
      <c r="DN99" s="97">
        <v>31</v>
      </c>
      <c r="DO99" s="97">
        <v>32</v>
      </c>
      <c r="DP99" s="97">
        <v>33</v>
      </c>
      <c r="DQ99" s="97">
        <v>34</v>
      </c>
      <c r="DR99" s="98">
        <v>35</v>
      </c>
      <c r="DS99" s="98">
        <v>36</v>
      </c>
      <c r="DT99" s="98">
        <v>37</v>
      </c>
      <c r="DU99" s="98">
        <v>38</v>
      </c>
      <c r="DV99" s="98">
        <v>39</v>
      </c>
      <c r="DW99" s="98">
        <v>40</v>
      </c>
      <c r="DX99" s="88"/>
    </row>
    <row r="100" spans="75:128" ht="20.25" customHeight="1" thickBot="1" x14ac:dyDescent="0.3">
      <c r="CF100" s="107"/>
      <c r="CG100" s="108"/>
      <c r="CH100" s="108"/>
      <c r="CI100" s="108"/>
      <c r="CJ100" s="108"/>
      <c r="CK100" s="108"/>
      <c r="CL100" s="108"/>
      <c r="CM100" s="108"/>
      <c r="CN100" s="108"/>
      <c r="CO100" s="108"/>
      <c r="CP100" s="108"/>
      <c r="CQ100" s="108"/>
      <c r="CR100" s="108"/>
      <c r="CS100" s="108"/>
      <c r="CT100" s="108"/>
      <c r="CU100" s="108"/>
      <c r="CV100" s="108"/>
      <c r="CW100" s="108"/>
      <c r="CX100" s="108"/>
      <c r="CY100" s="108"/>
      <c r="CZ100" s="108"/>
      <c r="DA100" s="108"/>
      <c r="DB100" s="108"/>
      <c r="DC100" s="108"/>
      <c r="DD100" s="108"/>
      <c r="DE100" s="108"/>
      <c r="DF100" s="108"/>
      <c r="DG100" s="108"/>
      <c r="DH100" s="108"/>
      <c r="DI100" s="108"/>
      <c r="DJ100" s="108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8"/>
      <c r="DV100" s="108"/>
      <c r="DW100" s="108"/>
      <c r="DX100" s="109"/>
    </row>
    <row r="101" spans="75:128" ht="20.25" customHeight="1" thickTop="1" x14ac:dyDescent="0.25">
      <c r="CF101" s="82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4"/>
    </row>
    <row r="102" spans="75:128" ht="20.25" customHeight="1" x14ac:dyDescent="0.25">
      <c r="BW102" s="6" t="str">
        <f t="shared" ref="BW102:CD102" si="12">AY26</f>
        <v>16. KOLO</v>
      </c>
      <c r="BX102" s="6">
        <f t="shared" si="12"/>
        <v>0.4791666666666668</v>
      </c>
      <c r="BY102" s="6">
        <f t="shared" si="12"/>
        <v>59</v>
      </c>
      <c r="BZ102" s="6" t="str">
        <f t="shared" si="12"/>
        <v>HŘIŠTĚ</v>
      </c>
      <c r="CA102" s="6" t="str">
        <f t="shared" si="12"/>
        <v>skupina</v>
      </c>
      <c r="CB102" s="6">
        <f t="shared" si="12"/>
        <v>5</v>
      </c>
      <c r="CC102" s="6" t="str">
        <f t="shared" si="12"/>
        <v>:</v>
      </c>
      <c r="CD102" s="6">
        <f t="shared" si="12"/>
        <v>7</v>
      </c>
      <c r="CF102" s="85"/>
      <c r="CG102" s="548" t="str">
        <f>BW102</f>
        <v>16. KOLO</v>
      </c>
      <c r="CH102" s="548"/>
      <c r="CI102" s="548"/>
      <c r="CJ102" s="548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549">
        <f>BY102</f>
        <v>59</v>
      </c>
      <c r="CV102" s="549"/>
      <c r="CW102" s="550" t="s">
        <v>11</v>
      </c>
      <c r="CX102" s="550"/>
      <c r="CY102" s="550"/>
      <c r="CZ102" s="550"/>
      <c r="DA102" s="551" t="s">
        <v>12</v>
      </c>
      <c r="DB102" s="552">
        <f>BX102</f>
        <v>0.4791666666666668</v>
      </c>
      <c r="DC102" s="552"/>
      <c r="DD102" s="553" t="s">
        <v>9</v>
      </c>
      <c r="DE102" s="553"/>
      <c r="DF102" s="541" t="str">
        <f>CA103</f>
        <v>F</v>
      </c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7"/>
      <c r="DS102" s="542" t="s">
        <v>13</v>
      </c>
      <c r="DT102" s="542"/>
      <c r="DU102" s="542"/>
      <c r="DV102" s="543">
        <f>BZ103</f>
        <v>6</v>
      </c>
      <c r="DW102" s="543"/>
      <c r="DX102" s="88"/>
    </row>
    <row r="103" spans="75:128" ht="20.25" customHeight="1" x14ac:dyDescent="0.25">
      <c r="BZ103" s="6">
        <f>BB27</f>
        <v>6</v>
      </c>
      <c r="CA103" s="6" t="str">
        <f>BC27</f>
        <v>F</v>
      </c>
      <c r="CB103" s="6" t="str">
        <f>BD27</f>
        <v>Kmochova "A"</v>
      </c>
      <c r="CC103" s="6">
        <f>BE27</f>
        <v>0</v>
      </c>
      <c r="CD103" s="6" t="str">
        <f>BF27</f>
        <v>Červ.Pečky "B"</v>
      </c>
      <c r="CF103" s="85"/>
      <c r="CG103" s="548"/>
      <c r="CH103" s="548"/>
      <c r="CI103" s="548"/>
      <c r="CJ103" s="548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549"/>
      <c r="CV103" s="549"/>
      <c r="CW103" s="550"/>
      <c r="CX103" s="550"/>
      <c r="CY103" s="550"/>
      <c r="CZ103" s="550"/>
      <c r="DA103" s="551"/>
      <c r="DB103" s="552"/>
      <c r="DC103" s="552"/>
      <c r="DD103" s="553"/>
      <c r="DE103" s="553"/>
      <c r="DF103" s="541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7"/>
      <c r="DS103" s="542"/>
      <c r="DT103" s="542"/>
      <c r="DU103" s="542"/>
      <c r="DV103" s="543"/>
      <c r="DW103" s="543"/>
      <c r="DX103" s="88"/>
    </row>
    <row r="104" spans="75:128" ht="20.25" customHeight="1" x14ac:dyDescent="0.25">
      <c r="CF104" s="85"/>
      <c r="CG104" s="89"/>
      <c r="CH104" s="89"/>
      <c r="CI104" s="89"/>
      <c r="CJ104" s="89"/>
      <c r="CK104" s="587" t="s">
        <v>16</v>
      </c>
      <c r="CL104" s="587"/>
      <c r="CM104" s="90">
        <f>CB102</f>
        <v>5</v>
      </c>
      <c r="CN104" s="91" t="s">
        <v>17</v>
      </c>
      <c r="CO104" s="585" t="str">
        <f>LOOKUP(CM104,$B$2:$B$9,$D$2:$D$9)</f>
        <v>Kmochova "A"</v>
      </c>
      <c r="CP104" s="585"/>
      <c r="CQ104" s="585"/>
      <c r="CR104" s="585"/>
      <c r="CS104" s="585"/>
      <c r="CT104" s="585"/>
      <c r="CU104" s="585"/>
      <c r="CV104" s="585"/>
      <c r="CW104" s="585"/>
      <c r="CX104" s="585"/>
      <c r="CY104" s="586"/>
      <c r="CZ104" s="586"/>
      <c r="DA104" s="92"/>
      <c r="DB104" s="92"/>
      <c r="DC104" s="92"/>
      <c r="DD104" s="92"/>
      <c r="DE104" s="92"/>
      <c r="DF104" s="89"/>
      <c r="DG104" s="587" t="s">
        <v>16</v>
      </c>
      <c r="DH104" s="587"/>
      <c r="DI104" s="90">
        <f>CD102</f>
        <v>7</v>
      </c>
      <c r="DJ104" s="91" t="s">
        <v>17</v>
      </c>
      <c r="DK104" s="585" t="str">
        <f>LOOKUP(DI104,$B$2:$B$9,$D$2:$D$9)</f>
        <v>Červ.Pečky "B"</v>
      </c>
      <c r="DL104" s="585"/>
      <c r="DM104" s="585"/>
      <c r="DN104" s="585"/>
      <c r="DO104" s="585"/>
      <c r="DP104" s="585"/>
      <c r="DQ104" s="585"/>
      <c r="DR104" s="585"/>
      <c r="DS104" s="585"/>
      <c r="DT104" s="585"/>
      <c r="DU104" s="585"/>
      <c r="DV104" s="585"/>
      <c r="DW104" s="585"/>
      <c r="DX104" s="88"/>
    </row>
    <row r="105" spans="75:128" ht="20.25" customHeight="1" x14ac:dyDescent="0.25">
      <c r="CF105" s="85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93"/>
      <c r="DS105" s="93"/>
      <c r="DT105" s="93"/>
      <c r="DU105" s="93"/>
      <c r="DV105" s="93"/>
      <c r="DW105" s="93"/>
      <c r="DX105" s="88"/>
    </row>
    <row r="106" spans="75:128" ht="20.25" customHeight="1" x14ac:dyDescent="0.25">
      <c r="CF106" s="85"/>
      <c r="CG106" s="94" t="s">
        <v>21</v>
      </c>
      <c r="CH106" s="95">
        <f>CM104</f>
        <v>5</v>
      </c>
      <c r="CI106" s="96" t="s">
        <v>10</v>
      </c>
      <c r="CJ106" s="97">
        <v>1</v>
      </c>
      <c r="CK106" s="97">
        <v>2</v>
      </c>
      <c r="CL106" s="97">
        <v>3</v>
      </c>
      <c r="CM106" s="97">
        <v>4</v>
      </c>
      <c r="CN106" s="97">
        <v>5</v>
      </c>
      <c r="CO106" s="97">
        <v>6</v>
      </c>
      <c r="CP106" s="97">
        <v>7</v>
      </c>
      <c r="CQ106" s="97">
        <v>8</v>
      </c>
      <c r="CR106" s="97">
        <v>9</v>
      </c>
      <c r="CS106" s="97">
        <v>10</v>
      </c>
      <c r="CT106" s="97">
        <v>11</v>
      </c>
      <c r="CU106" s="97">
        <v>12</v>
      </c>
      <c r="CV106" s="97">
        <v>13</v>
      </c>
      <c r="CW106" s="97">
        <v>14</v>
      </c>
      <c r="CX106" s="97">
        <v>15</v>
      </c>
      <c r="CY106" s="97">
        <v>16</v>
      </c>
      <c r="CZ106" s="97">
        <v>17</v>
      </c>
      <c r="DA106" s="97">
        <v>18</v>
      </c>
      <c r="DB106" s="97">
        <v>19</v>
      </c>
      <c r="DC106" s="97">
        <v>20</v>
      </c>
      <c r="DD106" s="97">
        <v>21</v>
      </c>
      <c r="DE106" s="97">
        <v>22</v>
      </c>
      <c r="DF106" s="97">
        <v>23</v>
      </c>
      <c r="DG106" s="97">
        <v>24</v>
      </c>
      <c r="DH106" s="97">
        <v>25</v>
      </c>
      <c r="DI106" s="97">
        <v>26</v>
      </c>
      <c r="DJ106" s="97">
        <v>27</v>
      </c>
      <c r="DK106" s="97">
        <v>28</v>
      </c>
      <c r="DL106" s="97">
        <v>29</v>
      </c>
      <c r="DM106" s="97">
        <v>30</v>
      </c>
      <c r="DN106" s="97">
        <v>31</v>
      </c>
      <c r="DO106" s="97">
        <v>32</v>
      </c>
      <c r="DP106" s="97">
        <v>33</v>
      </c>
      <c r="DQ106" s="97">
        <v>34</v>
      </c>
      <c r="DR106" s="98">
        <v>35</v>
      </c>
      <c r="DS106" s="98">
        <v>36</v>
      </c>
      <c r="DT106" s="98">
        <v>37</v>
      </c>
      <c r="DU106" s="98">
        <v>38</v>
      </c>
      <c r="DV106" s="98">
        <v>39</v>
      </c>
      <c r="DW106" s="98">
        <v>40</v>
      </c>
      <c r="DX106" s="88"/>
    </row>
    <row r="107" spans="75:128" ht="20.25" customHeight="1" x14ac:dyDescent="0.25">
      <c r="CF107" s="85"/>
      <c r="CG107" s="99"/>
      <c r="CH107" s="100"/>
      <c r="CI107" s="101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3"/>
      <c r="DS107" s="103"/>
      <c r="DT107" s="103"/>
      <c r="DU107" s="103"/>
      <c r="DV107" s="103"/>
      <c r="DW107" s="103"/>
      <c r="DX107" s="88"/>
    </row>
    <row r="108" spans="75:128" ht="20.25" customHeight="1" x14ac:dyDescent="0.25">
      <c r="CF108" s="85"/>
      <c r="CG108" s="104" t="s">
        <v>21</v>
      </c>
      <c r="CH108" s="105">
        <f>DI104</f>
        <v>7</v>
      </c>
      <c r="CI108" s="106" t="s">
        <v>10</v>
      </c>
      <c r="CJ108" s="97">
        <v>1</v>
      </c>
      <c r="CK108" s="97">
        <v>2</v>
      </c>
      <c r="CL108" s="97">
        <v>3</v>
      </c>
      <c r="CM108" s="97">
        <v>4</v>
      </c>
      <c r="CN108" s="97">
        <v>5</v>
      </c>
      <c r="CO108" s="97">
        <v>6</v>
      </c>
      <c r="CP108" s="97">
        <v>7</v>
      </c>
      <c r="CQ108" s="97">
        <v>8</v>
      </c>
      <c r="CR108" s="97">
        <v>9</v>
      </c>
      <c r="CS108" s="97">
        <v>10</v>
      </c>
      <c r="CT108" s="97">
        <v>11</v>
      </c>
      <c r="CU108" s="97">
        <v>12</v>
      </c>
      <c r="CV108" s="97">
        <v>13</v>
      </c>
      <c r="CW108" s="97">
        <v>14</v>
      </c>
      <c r="CX108" s="97">
        <v>15</v>
      </c>
      <c r="CY108" s="97">
        <v>16</v>
      </c>
      <c r="CZ108" s="97">
        <v>17</v>
      </c>
      <c r="DA108" s="97">
        <v>18</v>
      </c>
      <c r="DB108" s="97">
        <v>19</v>
      </c>
      <c r="DC108" s="97">
        <v>20</v>
      </c>
      <c r="DD108" s="97">
        <v>21</v>
      </c>
      <c r="DE108" s="97">
        <v>22</v>
      </c>
      <c r="DF108" s="97">
        <v>23</v>
      </c>
      <c r="DG108" s="97">
        <v>24</v>
      </c>
      <c r="DH108" s="97">
        <v>25</v>
      </c>
      <c r="DI108" s="97">
        <v>26</v>
      </c>
      <c r="DJ108" s="97">
        <v>27</v>
      </c>
      <c r="DK108" s="97">
        <v>28</v>
      </c>
      <c r="DL108" s="97">
        <v>29</v>
      </c>
      <c r="DM108" s="97">
        <v>30</v>
      </c>
      <c r="DN108" s="97">
        <v>31</v>
      </c>
      <c r="DO108" s="97">
        <v>32</v>
      </c>
      <c r="DP108" s="97">
        <v>33</v>
      </c>
      <c r="DQ108" s="97">
        <v>34</v>
      </c>
      <c r="DR108" s="98">
        <v>35</v>
      </c>
      <c r="DS108" s="98">
        <v>36</v>
      </c>
      <c r="DT108" s="98">
        <v>37</v>
      </c>
      <c r="DU108" s="98">
        <v>38</v>
      </c>
      <c r="DV108" s="98">
        <v>39</v>
      </c>
      <c r="DW108" s="98">
        <v>40</v>
      </c>
      <c r="DX108" s="88"/>
    </row>
    <row r="109" spans="75:128" ht="20.25" customHeight="1" thickBot="1" x14ac:dyDescent="0.3">
      <c r="CF109" s="107"/>
      <c r="CG109" s="108"/>
      <c r="CH109" s="108"/>
      <c r="CI109" s="108"/>
      <c r="CJ109" s="108"/>
      <c r="CK109" s="108"/>
      <c r="CL109" s="108"/>
      <c r="CM109" s="108"/>
      <c r="CN109" s="108"/>
      <c r="CO109" s="108"/>
      <c r="CP109" s="108"/>
      <c r="CQ109" s="108"/>
      <c r="CR109" s="108"/>
      <c r="CS109" s="108"/>
      <c r="CT109" s="108"/>
      <c r="CU109" s="108"/>
      <c r="CV109" s="108"/>
      <c r="CW109" s="108"/>
      <c r="CX109" s="108"/>
      <c r="CY109" s="108"/>
      <c r="CZ109" s="108"/>
      <c r="DA109" s="108"/>
      <c r="DB109" s="108"/>
      <c r="DC109" s="108"/>
      <c r="DD109" s="108"/>
      <c r="DE109" s="108"/>
      <c r="DF109" s="108"/>
      <c r="DG109" s="108"/>
      <c r="DH109" s="108"/>
      <c r="DI109" s="108"/>
      <c r="DJ109" s="108"/>
      <c r="DK109" s="108"/>
      <c r="DL109" s="108"/>
      <c r="DM109" s="108"/>
      <c r="DN109" s="108"/>
      <c r="DO109" s="108"/>
      <c r="DP109" s="108"/>
      <c r="DQ109" s="108"/>
      <c r="DR109" s="108"/>
      <c r="DS109" s="108"/>
      <c r="DT109" s="108"/>
      <c r="DU109" s="108"/>
      <c r="DV109" s="108"/>
      <c r="DW109" s="108"/>
      <c r="DX109" s="109"/>
    </row>
    <row r="110" spans="75:128" ht="20.25" customHeight="1" thickTop="1" x14ac:dyDescent="0.25">
      <c r="CF110" s="82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4"/>
    </row>
    <row r="111" spans="75:128" ht="20.25" customHeight="1" x14ac:dyDescent="0.25">
      <c r="BW111" s="6" t="str">
        <f>BK2</f>
        <v>11. KOLO</v>
      </c>
      <c r="BX111" s="6">
        <f>BL2</f>
        <v>0.4375</v>
      </c>
      <c r="BY111" s="6">
        <f t="shared" ref="BY111:CD111" si="13">BM2</f>
        <v>38</v>
      </c>
      <c r="BZ111" s="6" t="str">
        <f t="shared" si="13"/>
        <v>HŘIŠTĚ</v>
      </c>
      <c r="CA111" s="6" t="str">
        <f t="shared" si="13"/>
        <v>skupina</v>
      </c>
      <c r="CB111" s="6">
        <f t="shared" si="13"/>
        <v>2</v>
      </c>
      <c r="CC111" s="6" t="str">
        <f t="shared" si="13"/>
        <v>:</v>
      </c>
      <c r="CD111" s="6">
        <f t="shared" si="13"/>
        <v>7</v>
      </c>
      <c r="CF111" s="85"/>
      <c r="CG111" s="548" t="str">
        <f>BW111</f>
        <v>11. KOLO</v>
      </c>
      <c r="CH111" s="548"/>
      <c r="CI111" s="548"/>
      <c r="CJ111" s="548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549">
        <f>BY111</f>
        <v>38</v>
      </c>
      <c r="CV111" s="549"/>
      <c r="CW111" s="550" t="s">
        <v>11</v>
      </c>
      <c r="CX111" s="550"/>
      <c r="CY111" s="550"/>
      <c r="CZ111" s="550"/>
      <c r="DA111" s="551" t="s">
        <v>12</v>
      </c>
      <c r="DB111" s="552">
        <f>BX111</f>
        <v>0.4375</v>
      </c>
      <c r="DC111" s="552"/>
      <c r="DD111" s="553" t="s">
        <v>9</v>
      </c>
      <c r="DE111" s="553"/>
      <c r="DF111" s="541" t="str">
        <f>CA112</f>
        <v>F</v>
      </c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7"/>
      <c r="DS111" s="542" t="s">
        <v>13</v>
      </c>
      <c r="DT111" s="542"/>
      <c r="DU111" s="542"/>
      <c r="DV111" s="543">
        <f>BZ112</f>
        <v>5</v>
      </c>
      <c r="DW111" s="543"/>
      <c r="DX111" s="88"/>
    </row>
    <row r="112" spans="75:128" ht="20.25" customHeight="1" x14ac:dyDescent="0.25">
      <c r="BZ112" s="6">
        <f>BN3</f>
        <v>5</v>
      </c>
      <c r="CA112" s="6" t="str">
        <f>BO3</f>
        <v>F</v>
      </c>
      <c r="CB112" s="6" t="str">
        <f>BP3</f>
        <v>Ovčárecká "A"</v>
      </c>
      <c r="CC112" s="6">
        <f>BQ3</f>
        <v>0</v>
      </c>
      <c r="CD112" s="6" t="str">
        <f>BR3</f>
        <v>Červ.Pečky "B"</v>
      </c>
      <c r="CF112" s="85"/>
      <c r="CG112" s="548"/>
      <c r="CH112" s="548"/>
      <c r="CI112" s="548"/>
      <c r="CJ112" s="548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549"/>
      <c r="CV112" s="549"/>
      <c r="CW112" s="550"/>
      <c r="CX112" s="550"/>
      <c r="CY112" s="550"/>
      <c r="CZ112" s="550"/>
      <c r="DA112" s="551"/>
      <c r="DB112" s="552"/>
      <c r="DC112" s="552"/>
      <c r="DD112" s="553"/>
      <c r="DE112" s="553"/>
      <c r="DF112" s="541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7"/>
      <c r="DS112" s="542"/>
      <c r="DT112" s="542"/>
      <c r="DU112" s="542"/>
      <c r="DV112" s="543"/>
      <c r="DW112" s="543"/>
      <c r="DX112" s="88"/>
    </row>
    <row r="113" spans="75:128" ht="20.25" customHeight="1" x14ac:dyDescent="0.25">
      <c r="CF113" s="85"/>
      <c r="CG113" s="89"/>
      <c r="CH113" s="89"/>
      <c r="CI113" s="89"/>
      <c r="CJ113" s="89"/>
      <c r="CK113" s="587" t="s">
        <v>16</v>
      </c>
      <c r="CL113" s="587"/>
      <c r="CM113" s="90">
        <f>CB111</f>
        <v>2</v>
      </c>
      <c r="CN113" s="91" t="s">
        <v>17</v>
      </c>
      <c r="CO113" s="585" t="str">
        <f>LOOKUP(CM113,$B$2:$B$9,$D$2:$D$9)</f>
        <v>Ovčárecká "A"</v>
      </c>
      <c r="CP113" s="585"/>
      <c r="CQ113" s="585"/>
      <c r="CR113" s="585"/>
      <c r="CS113" s="585"/>
      <c r="CT113" s="585"/>
      <c r="CU113" s="585"/>
      <c r="CV113" s="585"/>
      <c r="CW113" s="585"/>
      <c r="CX113" s="585"/>
      <c r="CY113" s="586"/>
      <c r="CZ113" s="586"/>
      <c r="DA113" s="92"/>
      <c r="DB113" s="92"/>
      <c r="DC113" s="92"/>
      <c r="DD113" s="92"/>
      <c r="DE113" s="92"/>
      <c r="DF113" s="89"/>
      <c r="DG113" s="587" t="s">
        <v>16</v>
      </c>
      <c r="DH113" s="587"/>
      <c r="DI113" s="90">
        <f>CD111</f>
        <v>7</v>
      </c>
      <c r="DJ113" s="91" t="s">
        <v>17</v>
      </c>
      <c r="DK113" s="585" t="str">
        <f>LOOKUP(DI113,$B$2:$B$9,$D$2:$D$9)</f>
        <v>Červ.Pečky "B"</v>
      </c>
      <c r="DL113" s="585"/>
      <c r="DM113" s="585"/>
      <c r="DN113" s="585"/>
      <c r="DO113" s="585"/>
      <c r="DP113" s="585"/>
      <c r="DQ113" s="585"/>
      <c r="DR113" s="585"/>
      <c r="DS113" s="585"/>
      <c r="DT113" s="585"/>
      <c r="DU113" s="585"/>
      <c r="DV113" s="585"/>
      <c r="DW113" s="585"/>
      <c r="DX113" s="88"/>
    </row>
    <row r="114" spans="75:128" ht="20.25" customHeight="1" x14ac:dyDescent="0.25">
      <c r="CF114" s="85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93"/>
      <c r="DS114" s="93"/>
      <c r="DT114" s="93"/>
      <c r="DU114" s="93"/>
      <c r="DV114" s="93"/>
      <c r="DW114" s="93"/>
      <c r="DX114" s="88"/>
    </row>
    <row r="115" spans="75:128" ht="20.25" customHeight="1" x14ac:dyDescent="0.25">
      <c r="CF115" s="85"/>
      <c r="CG115" s="94" t="s">
        <v>21</v>
      </c>
      <c r="CH115" s="95">
        <f>CM113</f>
        <v>2</v>
      </c>
      <c r="CI115" s="96" t="s">
        <v>10</v>
      </c>
      <c r="CJ115" s="97">
        <v>1</v>
      </c>
      <c r="CK115" s="97">
        <v>2</v>
      </c>
      <c r="CL115" s="97">
        <v>3</v>
      </c>
      <c r="CM115" s="97">
        <v>4</v>
      </c>
      <c r="CN115" s="97">
        <v>5</v>
      </c>
      <c r="CO115" s="97">
        <v>6</v>
      </c>
      <c r="CP115" s="97">
        <v>7</v>
      </c>
      <c r="CQ115" s="97">
        <v>8</v>
      </c>
      <c r="CR115" s="97">
        <v>9</v>
      </c>
      <c r="CS115" s="97">
        <v>10</v>
      </c>
      <c r="CT115" s="97">
        <v>11</v>
      </c>
      <c r="CU115" s="97">
        <v>12</v>
      </c>
      <c r="CV115" s="97">
        <v>13</v>
      </c>
      <c r="CW115" s="97">
        <v>14</v>
      </c>
      <c r="CX115" s="97">
        <v>15</v>
      </c>
      <c r="CY115" s="97">
        <v>16</v>
      </c>
      <c r="CZ115" s="97">
        <v>17</v>
      </c>
      <c r="DA115" s="97">
        <v>18</v>
      </c>
      <c r="DB115" s="97">
        <v>19</v>
      </c>
      <c r="DC115" s="97">
        <v>20</v>
      </c>
      <c r="DD115" s="97">
        <v>21</v>
      </c>
      <c r="DE115" s="97">
        <v>22</v>
      </c>
      <c r="DF115" s="97">
        <v>23</v>
      </c>
      <c r="DG115" s="97">
        <v>24</v>
      </c>
      <c r="DH115" s="97">
        <v>25</v>
      </c>
      <c r="DI115" s="97">
        <v>26</v>
      </c>
      <c r="DJ115" s="97">
        <v>27</v>
      </c>
      <c r="DK115" s="97">
        <v>28</v>
      </c>
      <c r="DL115" s="97">
        <v>29</v>
      </c>
      <c r="DM115" s="97">
        <v>30</v>
      </c>
      <c r="DN115" s="97">
        <v>31</v>
      </c>
      <c r="DO115" s="97">
        <v>32</v>
      </c>
      <c r="DP115" s="97">
        <v>33</v>
      </c>
      <c r="DQ115" s="97">
        <v>34</v>
      </c>
      <c r="DR115" s="98">
        <v>35</v>
      </c>
      <c r="DS115" s="98">
        <v>36</v>
      </c>
      <c r="DT115" s="98">
        <v>37</v>
      </c>
      <c r="DU115" s="98">
        <v>38</v>
      </c>
      <c r="DV115" s="98">
        <v>39</v>
      </c>
      <c r="DW115" s="98">
        <v>40</v>
      </c>
      <c r="DX115" s="88"/>
    </row>
    <row r="116" spans="75:128" ht="20.25" customHeight="1" x14ac:dyDescent="0.25">
      <c r="CF116" s="85"/>
      <c r="CG116" s="99"/>
      <c r="CH116" s="100"/>
      <c r="CI116" s="101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103"/>
      <c r="DS116" s="103"/>
      <c r="DT116" s="103"/>
      <c r="DU116" s="103"/>
      <c r="DV116" s="103"/>
      <c r="DW116" s="103"/>
      <c r="DX116" s="88"/>
    </row>
    <row r="117" spans="75:128" ht="20.25" customHeight="1" x14ac:dyDescent="0.25">
      <c r="CF117" s="85"/>
      <c r="CG117" s="104" t="s">
        <v>21</v>
      </c>
      <c r="CH117" s="105">
        <f>DI113</f>
        <v>7</v>
      </c>
      <c r="CI117" s="106" t="s">
        <v>10</v>
      </c>
      <c r="CJ117" s="97">
        <v>1</v>
      </c>
      <c r="CK117" s="97">
        <v>2</v>
      </c>
      <c r="CL117" s="97">
        <v>3</v>
      </c>
      <c r="CM117" s="97">
        <v>4</v>
      </c>
      <c r="CN117" s="97">
        <v>5</v>
      </c>
      <c r="CO117" s="97">
        <v>6</v>
      </c>
      <c r="CP117" s="97">
        <v>7</v>
      </c>
      <c r="CQ117" s="97">
        <v>8</v>
      </c>
      <c r="CR117" s="97">
        <v>9</v>
      </c>
      <c r="CS117" s="97">
        <v>10</v>
      </c>
      <c r="CT117" s="97">
        <v>11</v>
      </c>
      <c r="CU117" s="97">
        <v>12</v>
      </c>
      <c r="CV117" s="97">
        <v>13</v>
      </c>
      <c r="CW117" s="97">
        <v>14</v>
      </c>
      <c r="CX117" s="97">
        <v>15</v>
      </c>
      <c r="CY117" s="97">
        <v>16</v>
      </c>
      <c r="CZ117" s="97">
        <v>17</v>
      </c>
      <c r="DA117" s="97">
        <v>18</v>
      </c>
      <c r="DB117" s="97">
        <v>19</v>
      </c>
      <c r="DC117" s="97">
        <v>20</v>
      </c>
      <c r="DD117" s="97">
        <v>21</v>
      </c>
      <c r="DE117" s="97">
        <v>22</v>
      </c>
      <c r="DF117" s="97">
        <v>23</v>
      </c>
      <c r="DG117" s="97">
        <v>24</v>
      </c>
      <c r="DH117" s="97">
        <v>25</v>
      </c>
      <c r="DI117" s="97">
        <v>26</v>
      </c>
      <c r="DJ117" s="97">
        <v>27</v>
      </c>
      <c r="DK117" s="97">
        <v>28</v>
      </c>
      <c r="DL117" s="97">
        <v>29</v>
      </c>
      <c r="DM117" s="97">
        <v>30</v>
      </c>
      <c r="DN117" s="97">
        <v>31</v>
      </c>
      <c r="DO117" s="97">
        <v>32</v>
      </c>
      <c r="DP117" s="97">
        <v>33</v>
      </c>
      <c r="DQ117" s="97">
        <v>34</v>
      </c>
      <c r="DR117" s="98">
        <v>35</v>
      </c>
      <c r="DS117" s="98">
        <v>36</v>
      </c>
      <c r="DT117" s="98">
        <v>37</v>
      </c>
      <c r="DU117" s="98">
        <v>38</v>
      </c>
      <c r="DV117" s="98">
        <v>39</v>
      </c>
      <c r="DW117" s="98">
        <v>40</v>
      </c>
      <c r="DX117" s="88"/>
    </row>
    <row r="118" spans="75:128" ht="20.25" customHeight="1" thickBot="1" x14ac:dyDescent="0.3">
      <c r="CF118" s="107"/>
      <c r="CG118" s="108"/>
      <c r="CH118" s="108"/>
      <c r="CI118" s="108"/>
      <c r="CJ118" s="108"/>
      <c r="CK118" s="108"/>
      <c r="CL118" s="108"/>
      <c r="CM118" s="108"/>
      <c r="CN118" s="108"/>
      <c r="CO118" s="108"/>
      <c r="CP118" s="108"/>
      <c r="CQ118" s="108"/>
      <c r="CR118" s="108"/>
      <c r="CS118" s="108"/>
      <c r="CT118" s="108"/>
      <c r="CU118" s="108"/>
      <c r="CV118" s="108"/>
      <c r="CW118" s="108"/>
      <c r="CX118" s="108"/>
      <c r="CY118" s="108"/>
      <c r="CZ118" s="108"/>
      <c r="DA118" s="108"/>
      <c r="DB118" s="108"/>
      <c r="DC118" s="108"/>
      <c r="DD118" s="108"/>
      <c r="DE118" s="108"/>
      <c r="DF118" s="108"/>
      <c r="DG118" s="108"/>
      <c r="DH118" s="108"/>
      <c r="DI118" s="108"/>
      <c r="DJ118" s="108"/>
      <c r="DK118" s="108"/>
      <c r="DL118" s="108"/>
      <c r="DM118" s="108"/>
      <c r="DN118" s="108"/>
      <c r="DO118" s="108"/>
      <c r="DP118" s="108"/>
      <c r="DQ118" s="108"/>
      <c r="DR118" s="108"/>
      <c r="DS118" s="108"/>
      <c r="DT118" s="108"/>
      <c r="DU118" s="108"/>
      <c r="DV118" s="108"/>
      <c r="DW118" s="108"/>
      <c r="DX118" s="109"/>
    </row>
    <row r="119" spans="75:128" ht="20.25" customHeight="1" thickTop="1" x14ac:dyDescent="0.25">
      <c r="CF119" s="82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4"/>
    </row>
    <row r="120" spans="75:128" ht="20.25" customHeight="1" x14ac:dyDescent="0.25">
      <c r="BW120" s="6" t="str">
        <f>BK4</f>
        <v>12. KOLO</v>
      </c>
      <c r="BX120" s="6">
        <f>BL4</f>
        <v>0.44583333333333336</v>
      </c>
      <c r="BY120" s="6">
        <f>BM4</f>
        <v>42</v>
      </c>
      <c r="BZ120" s="6" t="str">
        <f t="shared" ref="BZ120:CD121" si="14">BN4</f>
        <v>HŘIŠTĚ</v>
      </c>
      <c r="CA120" s="6" t="str">
        <f t="shared" si="14"/>
        <v>skupina</v>
      </c>
      <c r="CB120" s="6">
        <f t="shared" si="14"/>
        <v>2</v>
      </c>
      <c r="CC120" s="6" t="str">
        <f t="shared" si="14"/>
        <v>:</v>
      </c>
      <c r="CD120" s="6">
        <f t="shared" si="14"/>
        <v>6</v>
      </c>
      <c r="CF120" s="85"/>
      <c r="CG120" s="548" t="str">
        <f>BW120</f>
        <v>12. KOLO</v>
      </c>
      <c r="CH120" s="548"/>
      <c r="CI120" s="548"/>
      <c r="CJ120" s="548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549">
        <f>BY120</f>
        <v>42</v>
      </c>
      <c r="CV120" s="549"/>
      <c r="CW120" s="550" t="s">
        <v>11</v>
      </c>
      <c r="CX120" s="550"/>
      <c r="CY120" s="550"/>
      <c r="CZ120" s="550"/>
      <c r="DA120" s="551" t="s">
        <v>12</v>
      </c>
      <c r="DB120" s="552">
        <f>BX120</f>
        <v>0.44583333333333336</v>
      </c>
      <c r="DC120" s="552"/>
      <c r="DD120" s="553" t="s">
        <v>9</v>
      </c>
      <c r="DE120" s="553"/>
      <c r="DF120" s="541" t="str">
        <f>CA121</f>
        <v>F</v>
      </c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7"/>
      <c r="DS120" s="542" t="s">
        <v>13</v>
      </c>
      <c r="DT120" s="542"/>
      <c r="DU120" s="542"/>
      <c r="DV120" s="543">
        <f>BZ121</f>
        <v>5</v>
      </c>
      <c r="DW120" s="543"/>
      <c r="DX120" s="88"/>
    </row>
    <row r="121" spans="75:128" ht="20.25" customHeight="1" x14ac:dyDescent="0.25">
      <c r="BZ121" s="6">
        <f t="shared" si="14"/>
        <v>5</v>
      </c>
      <c r="CA121" s="6" t="str">
        <f t="shared" si="14"/>
        <v>F</v>
      </c>
      <c r="CB121" s="6" t="str">
        <f t="shared" si="14"/>
        <v>Ovčárecká "A"</v>
      </c>
      <c r="CC121" s="6">
        <f t="shared" si="14"/>
        <v>0</v>
      </c>
      <c r="CD121" s="6" t="str">
        <f t="shared" si="14"/>
        <v>Prok.Velikého "A"</v>
      </c>
      <c r="CF121" s="85"/>
      <c r="CG121" s="548"/>
      <c r="CH121" s="548"/>
      <c r="CI121" s="548"/>
      <c r="CJ121" s="548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549"/>
      <c r="CV121" s="549"/>
      <c r="CW121" s="550"/>
      <c r="CX121" s="550"/>
      <c r="CY121" s="550"/>
      <c r="CZ121" s="550"/>
      <c r="DA121" s="551"/>
      <c r="DB121" s="552"/>
      <c r="DC121" s="552"/>
      <c r="DD121" s="553"/>
      <c r="DE121" s="553"/>
      <c r="DF121" s="541"/>
      <c r="DG121" s="86"/>
      <c r="DH121" s="86"/>
      <c r="DI121" s="86"/>
      <c r="DJ121" s="86"/>
      <c r="DK121" s="86"/>
      <c r="DL121" s="86"/>
      <c r="DM121" s="86"/>
      <c r="DN121" s="86"/>
      <c r="DO121" s="86"/>
      <c r="DP121" s="86"/>
      <c r="DQ121" s="86"/>
      <c r="DR121" s="87"/>
      <c r="DS121" s="542"/>
      <c r="DT121" s="542"/>
      <c r="DU121" s="542"/>
      <c r="DV121" s="543"/>
      <c r="DW121" s="543"/>
      <c r="DX121" s="88"/>
    </row>
    <row r="122" spans="75:128" ht="20.25" customHeight="1" x14ac:dyDescent="0.25">
      <c r="CF122" s="85"/>
      <c r="CG122" s="89"/>
      <c r="CH122" s="89"/>
      <c r="CI122" s="89"/>
      <c r="CJ122" s="89"/>
      <c r="CK122" s="587" t="s">
        <v>16</v>
      </c>
      <c r="CL122" s="587"/>
      <c r="CM122" s="90">
        <f>CB120</f>
        <v>2</v>
      </c>
      <c r="CN122" s="91" t="s">
        <v>17</v>
      </c>
      <c r="CO122" s="585" t="str">
        <f>LOOKUP(CM122,$B$2:$B$9,$D$2:$D$9)</f>
        <v>Ovčárecká "A"</v>
      </c>
      <c r="CP122" s="585"/>
      <c r="CQ122" s="585"/>
      <c r="CR122" s="585"/>
      <c r="CS122" s="585"/>
      <c r="CT122" s="585"/>
      <c r="CU122" s="585"/>
      <c r="CV122" s="585"/>
      <c r="CW122" s="585"/>
      <c r="CX122" s="585"/>
      <c r="CY122" s="586"/>
      <c r="CZ122" s="586"/>
      <c r="DA122" s="92"/>
      <c r="DB122" s="92"/>
      <c r="DC122" s="92"/>
      <c r="DD122" s="92"/>
      <c r="DE122" s="92"/>
      <c r="DF122" s="89"/>
      <c r="DG122" s="587" t="s">
        <v>16</v>
      </c>
      <c r="DH122" s="587"/>
      <c r="DI122" s="90">
        <f>CD120</f>
        <v>6</v>
      </c>
      <c r="DJ122" s="91" t="s">
        <v>17</v>
      </c>
      <c r="DK122" s="585" t="str">
        <f>LOOKUP(DI122,$B$2:$B$9,$D$2:$D$9)</f>
        <v>Prok.Velikého "A"</v>
      </c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88"/>
    </row>
    <row r="123" spans="75:128" ht="20.25" customHeight="1" x14ac:dyDescent="0.25">
      <c r="CF123" s="85"/>
      <c r="CG123" s="89"/>
      <c r="CH123" s="89"/>
      <c r="CI123" s="89"/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  <c r="CY123" s="89"/>
      <c r="CZ123" s="89"/>
      <c r="DA123" s="89"/>
      <c r="DB123" s="89"/>
      <c r="DC123" s="89"/>
      <c r="DD123" s="89"/>
      <c r="DE123" s="89"/>
      <c r="DF123" s="89"/>
      <c r="DG123" s="89"/>
      <c r="DH123" s="89"/>
      <c r="DI123" s="89"/>
      <c r="DJ123" s="89"/>
      <c r="DK123" s="89"/>
      <c r="DL123" s="89"/>
      <c r="DM123" s="89"/>
      <c r="DN123" s="89"/>
      <c r="DO123" s="89"/>
      <c r="DP123" s="89"/>
      <c r="DQ123" s="89"/>
      <c r="DR123" s="93"/>
      <c r="DS123" s="93"/>
      <c r="DT123" s="93"/>
      <c r="DU123" s="93"/>
      <c r="DV123" s="93"/>
      <c r="DW123" s="93"/>
      <c r="DX123" s="88"/>
    </row>
    <row r="124" spans="75:128" ht="20.25" customHeight="1" x14ac:dyDescent="0.25">
      <c r="CF124" s="85"/>
      <c r="CG124" s="94" t="s">
        <v>21</v>
      </c>
      <c r="CH124" s="95">
        <f>CM122</f>
        <v>2</v>
      </c>
      <c r="CI124" s="96" t="s">
        <v>10</v>
      </c>
      <c r="CJ124" s="97">
        <v>1</v>
      </c>
      <c r="CK124" s="97">
        <v>2</v>
      </c>
      <c r="CL124" s="97">
        <v>3</v>
      </c>
      <c r="CM124" s="97">
        <v>4</v>
      </c>
      <c r="CN124" s="97">
        <v>5</v>
      </c>
      <c r="CO124" s="97">
        <v>6</v>
      </c>
      <c r="CP124" s="97">
        <v>7</v>
      </c>
      <c r="CQ124" s="97">
        <v>8</v>
      </c>
      <c r="CR124" s="97">
        <v>9</v>
      </c>
      <c r="CS124" s="97">
        <v>10</v>
      </c>
      <c r="CT124" s="97">
        <v>11</v>
      </c>
      <c r="CU124" s="97">
        <v>12</v>
      </c>
      <c r="CV124" s="97">
        <v>13</v>
      </c>
      <c r="CW124" s="97">
        <v>14</v>
      </c>
      <c r="CX124" s="97">
        <v>15</v>
      </c>
      <c r="CY124" s="97">
        <v>16</v>
      </c>
      <c r="CZ124" s="97">
        <v>17</v>
      </c>
      <c r="DA124" s="97">
        <v>18</v>
      </c>
      <c r="DB124" s="97">
        <v>19</v>
      </c>
      <c r="DC124" s="97">
        <v>20</v>
      </c>
      <c r="DD124" s="97">
        <v>21</v>
      </c>
      <c r="DE124" s="97">
        <v>22</v>
      </c>
      <c r="DF124" s="97">
        <v>23</v>
      </c>
      <c r="DG124" s="97">
        <v>24</v>
      </c>
      <c r="DH124" s="97">
        <v>25</v>
      </c>
      <c r="DI124" s="97">
        <v>26</v>
      </c>
      <c r="DJ124" s="97">
        <v>27</v>
      </c>
      <c r="DK124" s="97">
        <v>28</v>
      </c>
      <c r="DL124" s="97">
        <v>29</v>
      </c>
      <c r="DM124" s="97">
        <v>30</v>
      </c>
      <c r="DN124" s="97">
        <v>31</v>
      </c>
      <c r="DO124" s="97">
        <v>32</v>
      </c>
      <c r="DP124" s="97">
        <v>33</v>
      </c>
      <c r="DQ124" s="97">
        <v>34</v>
      </c>
      <c r="DR124" s="98">
        <v>35</v>
      </c>
      <c r="DS124" s="98">
        <v>36</v>
      </c>
      <c r="DT124" s="98">
        <v>37</v>
      </c>
      <c r="DU124" s="98">
        <v>38</v>
      </c>
      <c r="DV124" s="98">
        <v>39</v>
      </c>
      <c r="DW124" s="98">
        <v>40</v>
      </c>
      <c r="DX124" s="88"/>
    </row>
    <row r="125" spans="75:128" ht="20.25" customHeight="1" x14ac:dyDescent="0.25">
      <c r="CF125" s="85"/>
      <c r="CG125" s="99"/>
      <c r="CH125" s="100"/>
      <c r="CI125" s="101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2"/>
      <c r="DN125" s="102"/>
      <c r="DO125" s="102"/>
      <c r="DP125" s="102"/>
      <c r="DQ125" s="102"/>
      <c r="DR125" s="103"/>
      <c r="DS125" s="103"/>
      <c r="DT125" s="103"/>
      <c r="DU125" s="103"/>
      <c r="DV125" s="103"/>
      <c r="DW125" s="103"/>
      <c r="DX125" s="88"/>
    </row>
    <row r="126" spans="75:128" ht="20.25" customHeight="1" x14ac:dyDescent="0.25">
      <c r="CF126" s="85"/>
      <c r="CG126" s="104" t="s">
        <v>21</v>
      </c>
      <c r="CH126" s="105">
        <f>DI122</f>
        <v>6</v>
      </c>
      <c r="CI126" s="106" t="s">
        <v>10</v>
      </c>
      <c r="CJ126" s="97">
        <v>1</v>
      </c>
      <c r="CK126" s="97">
        <v>2</v>
      </c>
      <c r="CL126" s="97">
        <v>3</v>
      </c>
      <c r="CM126" s="97">
        <v>4</v>
      </c>
      <c r="CN126" s="97">
        <v>5</v>
      </c>
      <c r="CO126" s="97">
        <v>6</v>
      </c>
      <c r="CP126" s="97">
        <v>7</v>
      </c>
      <c r="CQ126" s="97">
        <v>8</v>
      </c>
      <c r="CR126" s="97">
        <v>9</v>
      </c>
      <c r="CS126" s="97">
        <v>10</v>
      </c>
      <c r="CT126" s="97">
        <v>11</v>
      </c>
      <c r="CU126" s="97">
        <v>12</v>
      </c>
      <c r="CV126" s="97">
        <v>13</v>
      </c>
      <c r="CW126" s="97">
        <v>14</v>
      </c>
      <c r="CX126" s="97">
        <v>15</v>
      </c>
      <c r="CY126" s="97">
        <v>16</v>
      </c>
      <c r="CZ126" s="97">
        <v>17</v>
      </c>
      <c r="DA126" s="97">
        <v>18</v>
      </c>
      <c r="DB126" s="97">
        <v>19</v>
      </c>
      <c r="DC126" s="97">
        <v>20</v>
      </c>
      <c r="DD126" s="97">
        <v>21</v>
      </c>
      <c r="DE126" s="97">
        <v>22</v>
      </c>
      <c r="DF126" s="97">
        <v>23</v>
      </c>
      <c r="DG126" s="97">
        <v>24</v>
      </c>
      <c r="DH126" s="97">
        <v>25</v>
      </c>
      <c r="DI126" s="97">
        <v>26</v>
      </c>
      <c r="DJ126" s="97">
        <v>27</v>
      </c>
      <c r="DK126" s="97">
        <v>28</v>
      </c>
      <c r="DL126" s="97">
        <v>29</v>
      </c>
      <c r="DM126" s="97">
        <v>30</v>
      </c>
      <c r="DN126" s="97">
        <v>31</v>
      </c>
      <c r="DO126" s="97">
        <v>32</v>
      </c>
      <c r="DP126" s="97">
        <v>33</v>
      </c>
      <c r="DQ126" s="97">
        <v>34</v>
      </c>
      <c r="DR126" s="98">
        <v>35</v>
      </c>
      <c r="DS126" s="98">
        <v>36</v>
      </c>
      <c r="DT126" s="98">
        <v>37</v>
      </c>
      <c r="DU126" s="98">
        <v>38</v>
      </c>
      <c r="DV126" s="98">
        <v>39</v>
      </c>
      <c r="DW126" s="98">
        <v>40</v>
      </c>
      <c r="DX126" s="88"/>
    </row>
    <row r="127" spans="75:128" ht="20.25" customHeight="1" thickBot="1" x14ac:dyDescent="0.3">
      <c r="CF127" s="107"/>
      <c r="CG127" s="108"/>
      <c r="CH127" s="108"/>
      <c r="CI127" s="108"/>
      <c r="CJ127" s="108"/>
      <c r="CK127" s="108"/>
      <c r="CL127" s="108"/>
      <c r="CM127" s="108"/>
      <c r="CN127" s="108"/>
      <c r="CO127" s="108"/>
      <c r="CP127" s="108"/>
      <c r="CQ127" s="108"/>
      <c r="CR127" s="108"/>
      <c r="CS127" s="108"/>
      <c r="CT127" s="108"/>
      <c r="CU127" s="108"/>
      <c r="CV127" s="108"/>
      <c r="CW127" s="108"/>
      <c r="CX127" s="108"/>
      <c r="CY127" s="108"/>
      <c r="CZ127" s="108"/>
      <c r="DA127" s="108"/>
      <c r="DB127" s="108"/>
      <c r="DC127" s="108"/>
      <c r="DD127" s="108"/>
      <c r="DE127" s="108"/>
      <c r="DF127" s="108"/>
      <c r="DG127" s="108"/>
      <c r="DH127" s="108"/>
      <c r="DI127" s="108"/>
      <c r="DJ127" s="108"/>
      <c r="DK127" s="108"/>
      <c r="DL127" s="108"/>
      <c r="DM127" s="108"/>
      <c r="DN127" s="108"/>
      <c r="DO127" s="108"/>
      <c r="DP127" s="108"/>
      <c r="DQ127" s="108"/>
      <c r="DR127" s="108"/>
      <c r="DS127" s="108"/>
      <c r="DT127" s="108"/>
      <c r="DU127" s="108"/>
      <c r="DV127" s="108"/>
      <c r="DW127" s="108"/>
      <c r="DX127" s="109"/>
    </row>
    <row r="128" spans="75:128" ht="20.25" customHeight="1" thickTop="1" x14ac:dyDescent="0.25">
      <c r="CF128" s="82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4"/>
    </row>
    <row r="129" spans="75:128" ht="20.25" customHeight="1" x14ac:dyDescent="0.25">
      <c r="BW129" s="6" t="str">
        <f>BK6</f>
        <v>13. KOLO</v>
      </c>
      <c r="BX129" s="6">
        <f>BL6</f>
        <v>0.45416666666666672</v>
      </c>
      <c r="BY129" s="6">
        <f>BM6</f>
        <v>46</v>
      </c>
      <c r="BZ129" s="6" t="str">
        <f t="shared" ref="BZ129:CD130" si="15">BN6</f>
        <v>HŘIŠTĚ</v>
      </c>
      <c r="CA129" s="6" t="str">
        <f t="shared" si="15"/>
        <v>skupina</v>
      </c>
      <c r="CB129" s="6">
        <f t="shared" si="15"/>
        <v>2</v>
      </c>
      <c r="CC129" s="6" t="str">
        <f t="shared" si="15"/>
        <v>:</v>
      </c>
      <c r="CD129" s="6">
        <f t="shared" si="15"/>
        <v>5</v>
      </c>
      <c r="CF129" s="85"/>
      <c r="CG129" s="548" t="str">
        <f>BW129</f>
        <v>13. KOLO</v>
      </c>
      <c r="CH129" s="548"/>
      <c r="CI129" s="548"/>
      <c r="CJ129" s="548"/>
      <c r="CK129" s="86"/>
      <c r="CL129" s="86"/>
      <c r="CM129" s="86"/>
      <c r="CN129" s="86"/>
      <c r="CO129" s="86"/>
      <c r="CP129" s="86"/>
      <c r="CQ129" s="86"/>
      <c r="CR129" s="86"/>
      <c r="CS129" s="86"/>
      <c r="CT129" s="86"/>
      <c r="CU129" s="549">
        <f>BY129</f>
        <v>46</v>
      </c>
      <c r="CV129" s="549"/>
      <c r="CW129" s="550" t="s">
        <v>11</v>
      </c>
      <c r="CX129" s="550"/>
      <c r="CY129" s="550"/>
      <c r="CZ129" s="550"/>
      <c r="DA129" s="551" t="s">
        <v>12</v>
      </c>
      <c r="DB129" s="552">
        <f>BX129</f>
        <v>0.45416666666666672</v>
      </c>
      <c r="DC129" s="552"/>
      <c r="DD129" s="553" t="s">
        <v>9</v>
      </c>
      <c r="DE129" s="553"/>
      <c r="DF129" s="541" t="str">
        <f>CA130</f>
        <v>F</v>
      </c>
      <c r="DG129" s="86"/>
      <c r="DH129" s="86"/>
      <c r="DI129" s="86"/>
      <c r="DJ129" s="86"/>
      <c r="DK129" s="86"/>
      <c r="DL129" s="86"/>
      <c r="DM129" s="86"/>
      <c r="DN129" s="86"/>
      <c r="DO129" s="86"/>
      <c r="DP129" s="86"/>
      <c r="DQ129" s="86"/>
      <c r="DR129" s="87"/>
      <c r="DS129" s="542" t="s">
        <v>13</v>
      </c>
      <c r="DT129" s="542"/>
      <c r="DU129" s="542"/>
      <c r="DV129" s="543">
        <f>BZ130</f>
        <v>5</v>
      </c>
      <c r="DW129" s="543"/>
      <c r="DX129" s="88"/>
    </row>
    <row r="130" spans="75:128" ht="20.25" customHeight="1" x14ac:dyDescent="0.25">
      <c r="BZ130" s="6">
        <f t="shared" si="15"/>
        <v>5</v>
      </c>
      <c r="CA130" s="6" t="str">
        <f t="shared" si="15"/>
        <v>F</v>
      </c>
      <c r="CB130" s="6" t="str">
        <f t="shared" si="15"/>
        <v>Ovčárecká "A"</v>
      </c>
      <c r="CC130" s="6">
        <f t="shared" si="15"/>
        <v>0</v>
      </c>
      <c r="CD130" s="6" t="str">
        <f t="shared" si="15"/>
        <v>Kmochova "A"</v>
      </c>
      <c r="CF130" s="85"/>
      <c r="CG130" s="548"/>
      <c r="CH130" s="548"/>
      <c r="CI130" s="548"/>
      <c r="CJ130" s="548"/>
      <c r="CK130" s="86"/>
      <c r="CL130" s="86"/>
      <c r="CM130" s="86"/>
      <c r="CN130" s="86"/>
      <c r="CO130" s="86"/>
      <c r="CP130" s="86"/>
      <c r="CQ130" s="86"/>
      <c r="CR130" s="86"/>
      <c r="CS130" s="86"/>
      <c r="CT130" s="86"/>
      <c r="CU130" s="549"/>
      <c r="CV130" s="549"/>
      <c r="CW130" s="550"/>
      <c r="CX130" s="550"/>
      <c r="CY130" s="550"/>
      <c r="CZ130" s="550"/>
      <c r="DA130" s="551"/>
      <c r="DB130" s="552"/>
      <c r="DC130" s="552"/>
      <c r="DD130" s="553"/>
      <c r="DE130" s="553"/>
      <c r="DF130" s="541"/>
      <c r="DG130" s="86"/>
      <c r="DH130" s="86"/>
      <c r="DI130" s="86"/>
      <c r="DJ130" s="86"/>
      <c r="DK130" s="86"/>
      <c r="DL130" s="86"/>
      <c r="DM130" s="86"/>
      <c r="DN130" s="86"/>
      <c r="DO130" s="86"/>
      <c r="DP130" s="86"/>
      <c r="DQ130" s="86"/>
      <c r="DR130" s="87"/>
      <c r="DS130" s="542"/>
      <c r="DT130" s="542"/>
      <c r="DU130" s="542"/>
      <c r="DV130" s="543"/>
      <c r="DW130" s="543"/>
      <c r="DX130" s="88"/>
    </row>
    <row r="131" spans="75:128" ht="20.25" customHeight="1" x14ac:dyDescent="0.25">
      <c r="CF131" s="85"/>
      <c r="CG131" s="89"/>
      <c r="CH131" s="89"/>
      <c r="CI131" s="89"/>
      <c r="CJ131" s="89"/>
      <c r="CK131" s="587" t="s">
        <v>16</v>
      </c>
      <c r="CL131" s="587"/>
      <c r="CM131" s="90">
        <f>CB129</f>
        <v>2</v>
      </c>
      <c r="CN131" s="91" t="s">
        <v>17</v>
      </c>
      <c r="CO131" s="585" t="str">
        <f>LOOKUP(CM131,$B$2:$B$9,$D$2:$D$9)</f>
        <v>Ovčárecká "A"</v>
      </c>
      <c r="CP131" s="585"/>
      <c r="CQ131" s="585"/>
      <c r="CR131" s="585"/>
      <c r="CS131" s="585"/>
      <c r="CT131" s="585"/>
      <c r="CU131" s="585"/>
      <c r="CV131" s="585"/>
      <c r="CW131" s="585"/>
      <c r="CX131" s="585"/>
      <c r="CY131" s="586"/>
      <c r="CZ131" s="586"/>
      <c r="DA131" s="92"/>
      <c r="DB131" s="92"/>
      <c r="DC131" s="92"/>
      <c r="DD131" s="92"/>
      <c r="DE131" s="92"/>
      <c r="DF131" s="89"/>
      <c r="DG131" s="587" t="s">
        <v>16</v>
      </c>
      <c r="DH131" s="587"/>
      <c r="DI131" s="90">
        <f>CD129</f>
        <v>5</v>
      </c>
      <c r="DJ131" s="91" t="s">
        <v>17</v>
      </c>
      <c r="DK131" s="585" t="str">
        <f>LOOKUP(DI131,$B$2:$B$9,$D$2:$D$9)</f>
        <v>Kmochova "A"</v>
      </c>
      <c r="DL131" s="585"/>
      <c r="DM131" s="585"/>
      <c r="DN131" s="585"/>
      <c r="DO131" s="585"/>
      <c r="DP131" s="585"/>
      <c r="DQ131" s="585"/>
      <c r="DR131" s="585"/>
      <c r="DS131" s="585"/>
      <c r="DT131" s="585"/>
      <c r="DU131" s="585"/>
      <c r="DV131" s="585"/>
      <c r="DW131" s="585"/>
      <c r="DX131" s="88"/>
    </row>
    <row r="132" spans="75:128" ht="20.25" customHeight="1" x14ac:dyDescent="0.25">
      <c r="CF132" s="85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93"/>
      <c r="DS132" s="93"/>
      <c r="DT132" s="93"/>
      <c r="DU132" s="93"/>
      <c r="DV132" s="93"/>
      <c r="DW132" s="93"/>
      <c r="DX132" s="88"/>
    </row>
    <row r="133" spans="75:128" ht="20.25" customHeight="1" x14ac:dyDescent="0.25">
      <c r="CF133" s="85"/>
      <c r="CG133" s="94" t="s">
        <v>21</v>
      </c>
      <c r="CH133" s="95">
        <f>CM131</f>
        <v>2</v>
      </c>
      <c r="CI133" s="96" t="s">
        <v>10</v>
      </c>
      <c r="CJ133" s="97">
        <v>1</v>
      </c>
      <c r="CK133" s="97">
        <v>2</v>
      </c>
      <c r="CL133" s="97">
        <v>3</v>
      </c>
      <c r="CM133" s="97">
        <v>4</v>
      </c>
      <c r="CN133" s="97">
        <v>5</v>
      </c>
      <c r="CO133" s="97">
        <v>6</v>
      </c>
      <c r="CP133" s="97">
        <v>7</v>
      </c>
      <c r="CQ133" s="97">
        <v>8</v>
      </c>
      <c r="CR133" s="97">
        <v>9</v>
      </c>
      <c r="CS133" s="97">
        <v>10</v>
      </c>
      <c r="CT133" s="97">
        <v>11</v>
      </c>
      <c r="CU133" s="97">
        <v>12</v>
      </c>
      <c r="CV133" s="97">
        <v>13</v>
      </c>
      <c r="CW133" s="97">
        <v>14</v>
      </c>
      <c r="CX133" s="97">
        <v>15</v>
      </c>
      <c r="CY133" s="97">
        <v>16</v>
      </c>
      <c r="CZ133" s="97">
        <v>17</v>
      </c>
      <c r="DA133" s="97">
        <v>18</v>
      </c>
      <c r="DB133" s="97">
        <v>19</v>
      </c>
      <c r="DC133" s="97">
        <v>20</v>
      </c>
      <c r="DD133" s="97">
        <v>21</v>
      </c>
      <c r="DE133" s="97">
        <v>22</v>
      </c>
      <c r="DF133" s="97">
        <v>23</v>
      </c>
      <c r="DG133" s="97">
        <v>24</v>
      </c>
      <c r="DH133" s="97">
        <v>25</v>
      </c>
      <c r="DI133" s="97">
        <v>26</v>
      </c>
      <c r="DJ133" s="97">
        <v>27</v>
      </c>
      <c r="DK133" s="97">
        <v>28</v>
      </c>
      <c r="DL133" s="97">
        <v>29</v>
      </c>
      <c r="DM133" s="97">
        <v>30</v>
      </c>
      <c r="DN133" s="97">
        <v>31</v>
      </c>
      <c r="DO133" s="97">
        <v>32</v>
      </c>
      <c r="DP133" s="97">
        <v>33</v>
      </c>
      <c r="DQ133" s="97">
        <v>34</v>
      </c>
      <c r="DR133" s="98">
        <v>35</v>
      </c>
      <c r="DS133" s="98">
        <v>36</v>
      </c>
      <c r="DT133" s="98">
        <v>37</v>
      </c>
      <c r="DU133" s="98">
        <v>38</v>
      </c>
      <c r="DV133" s="98">
        <v>39</v>
      </c>
      <c r="DW133" s="98">
        <v>40</v>
      </c>
      <c r="DX133" s="88"/>
    </row>
    <row r="134" spans="75:128" ht="20.25" customHeight="1" x14ac:dyDescent="0.25">
      <c r="CF134" s="85"/>
      <c r="CG134" s="99"/>
      <c r="CH134" s="100"/>
      <c r="CI134" s="101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  <c r="DA134" s="102"/>
      <c r="DB134" s="102"/>
      <c r="DC134" s="102"/>
      <c r="DD134" s="102"/>
      <c r="DE134" s="102"/>
      <c r="DF134" s="102"/>
      <c r="DG134" s="102"/>
      <c r="DH134" s="102"/>
      <c r="DI134" s="102"/>
      <c r="DJ134" s="102"/>
      <c r="DK134" s="102"/>
      <c r="DL134" s="102"/>
      <c r="DM134" s="102"/>
      <c r="DN134" s="102"/>
      <c r="DO134" s="102"/>
      <c r="DP134" s="102"/>
      <c r="DQ134" s="102"/>
      <c r="DR134" s="103"/>
      <c r="DS134" s="103"/>
      <c r="DT134" s="103"/>
      <c r="DU134" s="103"/>
      <c r="DV134" s="103"/>
      <c r="DW134" s="103"/>
      <c r="DX134" s="88"/>
    </row>
    <row r="135" spans="75:128" ht="20.25" customHeight="1" x14ac:dyDescent="0.25">
      <c r="CF135" s="85"/>
      <c r="CG135" s="104" t="s">
        <v>21</v>
      </c>
      <c r="CH135" s="105">
        <f>DI131</f>
        <v>5</v>
      </c>
      <c r="CI135" s="106" t="s">
        <v>10</v>
      </c>
      <c r="CJ135" s="97">
        <v>1</v>
      </c>
      <c r="CK135" s="97">
        <v>2</v>
      </c>
      <c r="CL135" s="97">
        <v>3</v>
      </c>
      <c r="CM135" s="97">
        <v>4</v>
      </c>
      <c r="CN135" s="97">
        <v>5</v>
      </c>
      <c r="CO135" s="97">
        <v>6</v>
      </c>
      <c r="CP135" s="97">
        <v>7</v>
      </c>
      <c r="CQ135" s="97">
        <v>8</v>
      </c>
      <c r="CR135" s="97">
        <v>9</v>
      </c>
      <c r="CS135" s="97">
        <v>10</v>
      </c>
      <c r="CT135" s="97">
        <v>11</v>
      </c>
      <c r="CU135" s="97">
        <v>12</v>
      </c>
      <c r="CV135" s="97">
        <v>13</v>
      </c>
      <c r="CW135" s="97">
        <v>14</v>
      </c>
      <c r="CX135" s="97">
        <v>15</v>
      </c>
      <c r="CY135" s="97">
        <v>16</v>
      </c>
      <c r="CZ135" s="97">
        <v>17</v>
      </c>
      <c r="DA135" s="97">
        <v>18</v>
      </c>
      <c r="DB135" s="97">
        <v>19</v>
      </c>
      <c r="DC135" s="97">
        <v>20</v>
      </c>
      <c r="DD135" s="97">
        <v>21</v>
      </c>
      <c r="DE135" s="97">
        <v>22</v>
      </c>
      <c r="DF135" s="97">
        <v>23</v>
      </c>
      <c r="DG135" s="97">
        <v>24</v>
      </c>
      <c r="DH135" s="97">
        <v>25</v>
      </c>
      <c r="DI135" s="97">
        <v>26</v>
      </c>
      <c r="DJ135" s="97">
        <v>27</v>
      </c>
      <c r="DK135" s="97">
        <v>28</v>
      </c>
      <c r="DL135" s="97">
        <v>29</v>
      </c>
      <c r="DM135" s="97">
        <v>30</v>
      </c>
      <c r="DN135" s="97">
        <v>31</v>
      </c>
      <c r="DO135" s="97">
        <v>32</v>
      </c>
      <c r="DP135" s="97">
        <v>33</v>
      </c>
      <c r="DQ135" s="97">
        <v>34</v>
      </c>
      <c r="DR135" s="98">
        <v>35</v>
      </c>
      <c r="DS135" s="98">
        <v>36</v>
      </c>
      <c r="DT135" s="98">
        <v>37</v>
      </c>
      <c r="DU135" s="98">
        <v>38</v>
      </c>
      <c r="DV135" s="98">
        <v>39</v>
      </c>
      <c r="DW135" s="98">
        <v>40</v>
      </c>
      <c r="DX135" s="88"/>
    </row>
    <row r="136" spans="75:128" ht="20.25" customHeight="1" thickBot="1" x14ac:dyDescent="0.3">
      <c r="CF136" s="107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  <c r="CV136" s="108"/>
      <c r="CW136" s="108"/>
      <c r="CX136" s="108"/>
      <c r="CY136" s="108"/>
      <c r="CZ136" s="108"/>
      <c r="DA136" s="108"/>
      <c r="DB136" s="108"/>
      <c r="DC136" s="108"/>
      <c r="DD136" s="108"/>
      <c r="DE136" s="108"/>
      <c r="DF136" s="108"/>
      <c r="DG136" s="108"/>
      <c r="DH136" s="108"/>
      <c r="DI136" s="108"/>
      <c r="DJ136" s="108"/>
      <c r="DK136" s="108"/>
      <c r="DL136" s="108"/>
      <c r="DM136" s="108"/>
      <c r="DN136" s="108"/>
      <c r="DO136" s="108"/>
      <c r="DP136" s="108"/>
      <c r="DQ136" s="108"/>
      <c r="DR136" s="108"/>
      <c r="DS136" s="108"/>
      <c r="DT136" s="108"/>
      <c r="DU136" s="108"/>
      <c r="DV136" s="108"/>
      <c r="DW136" s="108"/>
      <c r="DX136" s="109"/>
    </row>
    <row r="137" spans="75:128" ht="20.25" customHeight="1" thickTop="1" x14ac:dyDescent="0.25">
      <c r="CF137" s="82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  <c r="CW137" s="83"/>
      <c r="CX137" s="83"/>
      <c r="CY137" s="83"/>
      <c r="CZ137" s="83"/>
      <c r="DA137" s="83"/>
      <c r="DB137" s="83"/>
      <c r="DC137" s="83"/>
      <c r="DD137" s="83"/>
      <c r="DE137" s="83"/>
      <c r="DF137" s="83"/>
      <c r="DG137" s="83"/>
      <c r="DH137" s="83"/>
      <c r="DI137" s="83"/>
      <c r="DJ137" s="83"/>
      <c r="DK137" s="83"/>
      <c r="DL137" s="83"/>
      <c r="DM137" s="83"/>
      <c r="DN137" s="83"/>
      <c r="DO137" s="83"/>
      <c r="DP137" s="83"/>
      <c r="DQ137" s="83"/>
      <c r="DR137" s="83"/>
      <c r="DS137" s="83"/>
      <c r="DT137" s="83"/>
      <c r="DU137" s="83"/>
      <c r="DV137" s="83"/>
      <c r="DW137" s="83"/>
      <c r="DX137" s="84"/>
    </row>
    <row r="138" spans="75:128" ht="20.25" customHeight="1" x14ac:dyDescent="0.25">
      <c r="BW138" s="6" t="str">
        <f>BK8</f>
        <v>14. KOLO</v>
      </c>
      <c r="BX138" s="6">
        <f>BL8</f>
        <v>0.46250000000000008</v>
      </c>
      <c r="BY138" s="6">
        <f>BM8</f>
        <v>50</v>
      </c>
      <c r="BZ138" s="6" t="str">
        <f t="shared" ref="BZ138:CD139" si="16">BN8</f>
        <v>HŘIŠTĚ</v>
      </c>
      <c r="CA138" s="6" t="str">
        <f t="shared" si="16"/>
        <v>skupina</v>
      </c>
      <c r="CB138" s="6">
        <f t="shared" si="16"/>
        <v>2</v>
      </c>
      <c r="CC138" s="6" t="str">
        <f t="shared" si="16"/>
        <v>:</v>
      </c>
      <c r="CD138" s="6">
        <f t="shared" si="16"/>
        <v>8</v>
      </c>
      <c r="CF138" s="85"/>
      <c r="CG138" s="548" t="str">
        <f>BW138</f>
        <v>14. KOLO</v>
      </c>
      <c r="CH138" s="548"/>
      <c r="CI138" s="548"/>
      <c r="CJ138" s="548"/>
      <c r="CK138" s="86"/>
      <c r="CL138" s="86"/>
      <c r="CM138" s="86"/>
      <c r="CN138" s="86"/>
      <c r="CO138" s="86"/>
      <c r="CP138" s="86"/>
      <c r="CQ138" s="86"/>
      <c r="CR138" s="86"/>
      <c r="CS138" s="86"/>
      <c r="CT138" s="86"/>
      <c r="CU138" s="549">
        <f>BY138</f>
        <v>50</v>
      </c>
      <c r="CV138" s="549"/>
      <c r="CW138" s="550" t="s">
        <v>11</v>
      </c>
      <c r="CX138" s="550"/>
      <c r="CY138" s="550"/>
      <c r="CZ138" s="550"/>
      <c r="DA138" s="551" t="s">
        <v>12</v>
      </c>
      <c r="DB138" s="552">
        <f>BX138</f>
        <v>0.46250000000000008</v>
      </c>
      <c r="DC138" s="552"/>
      <c r="DD138" s="553" t="s">
        <v>9</v>
      </c>
      <c r="DE138" s="553"/>
      <c r="DF138" s="541" t="str">
        <f>CA139</f>
        <v>F</v>
      </c>
      <c r="DG138" s="86"/>
      <c r="DH138" s="86"/>
      <c r="DI138" s="86"/>
      <c r="DJ138" s="86"/>
      <c r="DK138" s="86"/>
      <c r="DL138" s="86"/>
      <c r="DM138" s="86"/>
      <c r="DN138" s="86"/>
      <c r="DO138" s="86"/>
      <c r="DP138" s="86"/>
      <c r="DQ138" s="86"/>
      <c r="DR138" s="87"/>
      <c r="DS138" s="542" t="s">
        <v>13</v>
      </c>
      <c r="DT138" s="542"/>
      <c r="DU138" s="542"/>
      <c r="DV138" s="543">
        <f>BZ139</f>
        <v>5</v>
      </c>
      <c r="DW138" s="543"/>
      <c r="DX138" s="88"/>
    </row>
    <row r="139" spans="75:128" ht="20.25" customHeight="1" x14ac:dyDescent="0.25">
      <c r="BZ139" s="6">
        <f t="shared" si="16"/>
        <v>5</v>
      </c>
      <c r="CA139" s="6" t="str">
        <f t="shared" si="16"/>
        <v>F</v>
      </c>
      <c r="CB139" s="6" t="str">
        <f t="shared" si="16"/>
        <v>Ovčárecká "A"</v>
      </c>
      <c r="CC139" s="6">
        <f t="shared" si="16"/>
        <v>0</v>
      </c>
      <c r="CD139" s="6" t="str">
        <f t="shared" si="16"/>
        <v>Kmochova  "B"</v>
      </c>
      <c r="CF139" s="85"/>
      <c r="CG139" s="548"/>
      <c r="CH139" s="548"/>
      <c r="CI139" s="548"/>
      <c r="CJ139" s="548"/>
      <c r="CK139" s="86"/>
      <c r="CL139" s="86"/>
      <c r="CM139" s="86"/>
      <c r="CN139" s="86"/>
      <c r="CO139" s="86"/>
      <c r="CP139" s="86"/>
      <c r="CQ139" s="86"/>
      <c r="CR139" s="86"/>
      <c r="CS139" s="86"/>
      <c r="CT139" s="86"/>
      <c r="CU139" s="549"/>
      <c r="CV139" s="549"/>
      <c r="CW139" s="550"/>
      <c r="CX139" s="550"/>
      <c r="CY139" s="550"/>
      <c r="CZ139" s="550"/>
      <c r="DA139" s="551"/>
      <c r="DB139" s="552"/>
      <c r="DC139" s="552"/>
      <c r="DD139" s="553"/>
      <c r="DE139" s="553"/>
      <c r="DF139" s="541"/>
      <c r="DG139" s="86"/>
      <c r="DH139" s="86"/>
      <c r="DI139" s="86"/>
      <c r="DJ139" s="86"/>
      <c r="DK139" s="86"/>
      <c r="DL139" s="86"/>
      <c r="DM139" s="86"/>
      <c r="DN139" s="86"/>
      <c r="DO139" s="86"/>
      <c r="DP139" s="86"/>
      <c r="DQ139" s="86"/>
      <c r="DR139" s="87"/>
      <c r="DS139" s="542"/>
      <c r="DT139" s="542"/>
      <c r="DU139" s="542"/>
      <c r="DV139" s="543"/>
      <c r="DW139" s="543"/>
      <c r="DX139" s="88"/>
    </row>
    <row r="140" spans="75:128" ht="20.25" customHeight="1" x14ac:dyDescent="0.25">
      <c r="CF140" s="85"/>
      <c r="CG140" s="89"/>
      <c r="CH140" s="89"/>
      <c r="CI140" s="89"/>
      <c r="CJ140" s="89"/>
      <c r="CK140" s="587" t="s">
        <v>16</v>
      </c>
      <c r="CL140" s="587"/>
      <c r="CM140" s="90">
        <f>CB138</f>
        <v>2</v>
      </c>
      <c r="CN140" s="91" t="s">
        <v>17</v>
      </c>
      <c r="CO140" s="585" t="str">
        <f>LOOKUP(CM140,$B$2:$B$9,$D$2:$D$9)</f>
        <v>Ovčárecká "A"</v>
      </c>
      <c r="CP140" s="585"/>
      <c r="CQ140" s="585"/>
      <c r="CR140" s="585"/>
      <c r="CS140" s="585"/>
      <c r="CT140" s="585"/>
      <c r="CU140" s="585"/>
      <c r="CV140" s="585"/>
      <c r="CW140" s="585"/>
      <c r="CX140" s="585"/>
      <c r="CY140" s="586"/>
      <c r="CZ140" s="586"/>
      <c r="DA140" s="92"/>
      <c r="DB140" s="92"/>
      <c r="DC140" s="92"/>
      <c r="DD140" s="92"/>
      <c r="DE140" s="92"/>
      <c r="DF140" s="89"/>
      <c r="DG140" s="587" t="s">
        <v>16</v>
      </c>
      <c r="DH140" s="587"/>
      <c r="DI140" s="90">
        <f>CD138</f>
        <v>8</v>
      </c>
      <c r="DJ140" s="91" t="s">
        <v>17</v>
      </c>
      <c r="DK140" s="585" t="str">
        <f>LOOKUP(DI140,$B$2:$B$9,$D$2:$D$9)</f>
        <v>Kmochova  "B"</v>
      </c>
      <c r="DL140" s="585"/>
      <c r="DM140" s="585"/>
      <c r="DN140" s="585"/>
      <c r="DO140" s="585"/>
      <c r="DP140" s="585"/>
      <c r="DQ140" s="585"/>
      <c r="DR140" s="585"/>
      <c r="DS140" s="585"/>
      <c r="DT140" s="585"/>
      <c r="DU140" s="585"/>
      <c r="DV140" s="585"/>
      <c r="DW140" s="585"/>
      <c r="DX140" s="88"/>
    </row>
    <row r="141" spans="75:128" ht="20.25" customHeight="1" x14ac:dyDescent="0.25">
      <c r="CF141" s="85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89"/>
      <c r="DD141" s="89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93"/>
      <c r="DS141" s="93"/>
      <c r="DT141" s="93"/>
      <c r="DU141" s="93"/>
      <c r="DV141" s="93"/>
      <c r="DW141" s="93"/>
      <c r="DX141" s="88"/>
    </row>
    <row r="142" spans="75:128" ht="20.25" customHeight="1" x14ac:dyDescent="0.25">
      <c r="CF142" s="85"/>
      <c r="CG142" s="94" t="s">
        <v>21</v>
      </c>
      <c r="CH142" s="95">
        <f>CM140</f>
        <v>2</v>
      </c>
      <c r="CI142" s="96" t="s">
        <v>10</v>
      </c>
      <c r="CJ142" s="97">
        <v>1</v>
      </c>
      <c r="CK142" s="97">
        <v>2</v>
      </c>
      <c r="CL142" s="97">
        <v>3</v>
      </c>
      <c r="CM142" s="97">
        <v>4</v>
      </c>
      <c r="CN142" s="97">
        <v>5</v>
      </c>
      <c r="CO142" s="97">
        <v>6</v>
      </c>
      <c r="CP142" s="97">
        <v>7</v>
      </c>
      <c r="CQ142" s="97">
        <v>8</v>
      </c>
      <c r="CR142" s="97">
        <v>9</v>
      </c>
      <c r="CS142" s="97">
        <v>10</v>
      </c>
      <c r="CT142" s="97">
        <v>11</v>
      </c>
      <c r="CU142" s="97">
        <v>12</v>
      </c>
      <c r="CV142" s="97">
        <v>13</v>
      </c>
      <c r="CW142" s="97">
        <v>14</v>
      </c>
      <c r="CX142" s="97">
        <v>15</v>
      </c>
      <c r="CY142" s="97">
        <v>16</v>
      </c>
      <c r="CZ142" s="97">
        <v>17</v>
      </c>
      <c r="DA142" s="97">
        <v>18</v>
      </c>
      <c r="DB142" s="97">
        <v>19</v>
      </c>
      <c r="DC142" s="97">
        <v>20</v>
      </c>
      <c r="DD142" s="97">
        <v>21</v>
      </c>
      <c r="DE142" s="97">
        <v>22</v>
      </c>
      <c r="DF142" s="97">
        <v>23</v>
      </c>
      <c r="DG142" s="97">
        <v>24</v>
      </c>
      <c r="DH142" s="97">
        <v>25</v>
      </c>
      <c r="DI142" s="97">
        <v>26</v>
      </c>
      <c r="DJ142" s="97">
        <v>27</v>
      </c>
      <c r="DK142" s="97">
        <v>28</v>
      </c>
      <c r="DL142" s="97">
        <v>29</v>
      </c>
      <c r="DM142" s="97">
        <v>30</v>
      </c>
      <c r="DN142" s="97">
        <v>31</v>
      </c>
      <c r="DO142" s="97">
        <v>32</v>
      </c>
      <c r="DP142" s="97">
        <v>33</v>
      </c>
      <c r="DQ142" s="97">
        <v>34</v>
      </c>
      <c r="DR142" s="98">
        <v>35</v>
      </c>
      <c r="DS142" s="98">
        <v>36</v>
      </c>
      <c r="DT142" s="98">
        <v>37</v>
      </c>
      <c r="DU142" s="98">
        <v>38</v>
      </c>
      <c r="DV142" s="98">
        <v>39</v>
      </c>
      <c r="DW142" s="98">
        <v>40</v>
      </c>
      <c r="DX142" s="88"/>
    </row>
    <row r="143" spans="75:128" ht="20.25" customHeight="1" x14ac:dyDescent="0.25">
      <c r="CF143" s="85"/>
      <c r="CG143" s="99"/>
      <c r="CH143" s="100"/>
      <c r="CI143" s="101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3"/>
      <c r="DS143" s="103"/>
      <c r="DT143" s="103"/>
      <c r="DU143" s="103"/>
      <c r="DV143" s="103"/>
      <c r="DW143" s="103"/>
      <c r="DX143" s="88"/>
    </row>
    <row r="144" spans="75:128" ht="20.25" customHeight="1" x14ac:dyDescent="0.25">
      <c r="CF144" s="85"/>
      <c r="CG144" s="104" t="s">
        <v>21</v>
      </c>
      <c r="CH144" s="105">
        <f>DI140</f>
        <v>8</v>
      </c>
      <c r="CI144" s="106" t="s">
        <v>10</v>
      </c>
      <c r="CJ144" s="97">
        <v>1</v>
      </c>
      <c r="CK144" s="97">
        <v>2</v>
      </c>
      <c r="CL144" s="97">
        <v>3</v>
      </c>
      <c r="CM144" s="97">
        <v>4</v>
      </c>
      <c r="CN144" s="97">
        <v>5</v>
      </c>
      <c r="CO144" s="97">
        <v>6</v>
      </c>
      <c r="CP144" s="97">
        <v>7</v>
      </c>
      <c r="CQ144" s="97">
        <v>8</v>
      </c>
      <c r="CR144" s="97">
        <v>9</v>
      </c>
      <c r="CS144" s="97">
        <v>10</v>
      </c>
      <c r="CT144" s="97">
        <v>11</v>
      </c>
      <c r="CU144" s="97">
        <v>12</v>
      </c>
      <c r="CV144" s="97">
        <v>13</v>
      </c>
      <c r="CW144" s="97">
        <v>14</v>
      </c>
      <c r="CX144" s="97">
        <v>15</v>
      </c>
      <c r="CY144" s="97">
        <v>16</v>
      </c>
      <c r="CZ144" s="97">
        <v>17</v>
      </c>
      <c r="DA144" s="97">
        <v>18</v>
      </c>
      <c r="DB144" s="97">
        <v>19</v>
      </c>
      <c r="DC144" s="97">
        <v>20</v>
      </c>
      <c r="DD144" s="97">
        <v>21</v>
      </c>
      <c r="DE144" s="97">
        <v>22</v>
      </c>
      <c r="DF144" s="97">
        <v>23</v>
      </c>
      <c r="DG144" s="97">
        <v>24</v>
      </c>
      <c r="DH144" s="97">
        <v>25</v>
      </c>
      <c r="DI144" s="97">
        <v>26</v>
      </c>
      <c r="DJ144" s="97">
        <v>27</v>
      </c>
      <c r="DK144" s="97">
        <v>28</v>
      </c>
      <c r="DL144" s="97">
        <v>29</v>
      </c>
      <c r="DM144" s="97">
        <v>30</v>
      </c>
      <c r="DN144" s="97">
        <v>31</v>
      </c>
      <c r="DO144" s="97">
        <v>32</v>
      </c>
      <c r="DP144" s="97">
        <v>33</v>
      </c>
      <c r="DQ144" s="97">
        <v>34</v>
      </c>
      <c r="DR144" s="98">
        <v>35</v>
      </c>
      <c r="DS144" s="98">
        <v>36</v>
      </c>
      <c r="DT144" s="98">
        <v>37</v>
      </c>
      <c r="DU144" s="98">
        <v>38</v>
      </c>
      <c r="DV144" s="98">
        <v>39</v>
      </c>
      <c r="DW144" s="98">
        <v>40</v>
      </c>
      <c r="DX144" s="88"/>
    </row>
    <row r="145" spans="75:128" ht="20.25" customHeight="1" thickBot="1" x14ac:dyDescent="0.3">
      <c r="CF145" s="107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  <c r="CV145" s="108"/>
      <c r="CW145" s="108"/>
      <c r="CX145" s="108"/>
      <c r="CY145" s="108"/>
      <c r="CZ145" s="108"/>
      <c r="DA145" s="108"/>
      <c r="DB145" s="108"/>
      <c r="DC145" s="108"/>
      <c r="DD145" s="108"/>
      <c r="DE145" s="108"/>
      <c r="DF145" s="108"/>
      <c r="DG145" s="108"/>
      <c r="DH145" s="108"/>
      <c r="DI145" s="108"/>
      <c r="DJ145" s="108"/>
      <c r="DK145" s="108"/>
      <c r="DL145" s="108"/>
      <c r="DM145" s="108"/>
      <c r="DN145" s="108"/>
      <c r="DO145" s="108"/>
      <c r="DP145" s="108"/>
      <c r="DQ145" s="108"/>
      <c r="DR145" s="108"/>
      <c r="DS145" s="108"/>
      <c r="DT145" s="108"/>
      <c r="DU145" s="108"/>
      <c r="DV145" s="108"/>
      <c r="DW145" s="108"/>
      <c r="DX145" s="109"/>
    </row>
    <row r="146" spans="75:128" ht="20.25" customHeight="1" thickTop="1" x14ac:dyDescent="0.25">
      <c r="CF146" s="82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E146" s="83"/>
      <c r="DF146" s="83"/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4"/>
    </row>
    <row r="147" spans="75:128" ht="20.25" customHeight="1" x14ac:dyDescent="0.25">
      <c r="BW147" s="6" t="str">
        <f>BK10</f>
        <v>15. KOLO</v>
      </c>
      <c r="BX147" s="6">
        <f>BL10</f>
        <v>0.47083333333333344</v>
      </c>
      <c r="BY147" s="6">
        <f>BM10</f>
        <v>54</v>
      </c>
      <c r="BZ147" s="6" t="str">
        <f t="shared" ref="BZ147:CD148" si="17">BN10</f>
        <v>HŘIŠTĚ</v>
      </c>
      <c r="CA147" s="6" t="str">
        <f t="shared" si="17"/>
        <v>skupina</v>
      </c>
      <c r="CB147" s="6">
        <f t="shared" si="17"/>
        <v>2</v>
      </c>
      <c r="CC147" s="6" t="str">
        <f t="shared" si="17"/>
        <v>:</v>
      </c>
      <c r="CD147" s="6">
        <f t="shared" si="17"/>
        <v>3</v>
      </c>
      <c r="CF147" s="85"/>
      <c r="CG147" s="548" t="str">
        <f>BW147</f>
        <v>15. KOLO</v>
      </c>
      <c r="CH147" s="548"/>
      <c r="CI147" s="548"/>
      <c r="CJ147" s="548"/>
      <c r="CK147" s="86"/>
      <c r="CL147" s="86"/>
      <c r="CM147" s="86"/>
      <c r="CN147" s="86"/>
      <c r="CO147" s="86"/>
      <c r="CP147" s="86"/>
      <c r="CQ147" s="86"/>
      <c r="CR147" s="86"/>
      <c r="CS147" s="86"/>
      <c r="CT147" s="86"/>
      <c r="CU147" s="549">
        <f>BY147</f>
        <v>54</v>
      </c>
      <c r="CV147" s="549"/>
      <c r="CW147" s="550" t="s">
        <v>11</v>
      </c>
      <c r="CX147" s="550"/>
      <c r="CY147" s="550"/>
      <c r="CZ147" s="550"/>
      <c r="DA147" s="551" t="s">
        <v>12</v>
      </c>
      <c r="DB147" s="552">
        <f>BX147</f>
        <v>0.47083333333333344</v>
      </c>
      <c r="DC147" s="552"/>
      <c r="DD147" s="553" t="s">
        <v>9</v>
      </c>
      <c r="DE147" s="553"/>
      <c r="DF147" s="541" t="str">
        <f>CA148</f>
        <v>F</v>
      </c>
      <c r="DG147" s="86"/>
      <c r="DH147" s="86"/>
      <c r="DI147" s="86"/>
      <c r="DJ147" s="86"/>
      <c r="DK147" s="86"/>
      <c r="DL147" s="86"/>
      <c r="DM147" s="86"/>
      <c r="DN147" s="86"/>
      <c r="DO147" s="86"/>
      <c r="DP147" s="86"/>
      <c r="DQ147" s="86"/>
      <c r="DR147" s="87"/>
      <c r="DS147" s="542" t="s">
        <v>13</v>
      </c>
      <c r="DT147" s="542"/>
      <c r="DU147" s="542"/>
      <c r="DV147" s="543">
        <f>BZ148</f>
        <v>5</v>
      </c>
      <c r="DW147" s="543"/>
      <c r="DX147" s="88"/>
    </row>
    <row r="148" spans="75:128" ht="20.25" customHeight="1" x14ac:dyDescent="0.25">
      <c r="BZ148" s="6">
        <f t="shared" si="17"/>
        <v>5</v>
      </c>
      <c r="CA148" s="6" t="str">
        <f t="shared" si="17"/>
        <v>F</v>
      </c>
      <c r="CB148" s="6" t="str">
        <f t="shared" si="17"/>
        <v>Ovčárecká "A"</v>
      </c>
      <c r="CC148" s="6">
        <f t="shared" si="17"/>
        <v>0</v>
      </c>
      <c r="CD148" s="6" t="str">
        <f t="shared" si="17"/>
        <v>Červ. Pečky "A"</v>
      </c>
      <c r="CF148" s="85"/>
      <c r="CG148" s="548"/>
      <c r="CH148" s="548"/>
      <c r="CI148" s="548"/>
      <c r="CJ148" s="548"/>
      <c r="CK148" s="86"/>
      <c r="CL148" s="86"/>
      <c r="CM148" s="86"/>
      <c r="CN148" s="86"/>
      <c r="CO148" s="86"/>
      <c r="CP148" s="86"/>
      <c r="CQ148" s="86"/>
      <c r="CR148" s="86"/>
      <c r="CS148" s="86"/>
      <c r="CT148" s="86"/>
      <c r="CU148" s="549"/>
      <c r="CV148" s="549"/>
      <c r="CW148" s="550"/>
      <c r="CX148" s="550"/>
      <c r="CY148" s="550"/>
      <c r="CZ148" s="550"/>
      <c r="DA148" s="551"/>
      <c r="DB148" s="552"/>
      <c r="DC148" s="552"/>
      <c r="DD148" s="553"/>
      <c r="DE148" s="553"/>
      <c r="DF148" s="541"/>
      <c r="DG148" s="86"/>
      <c r="DH148" s="86"/>
      <c r="DI148" s="86"/>
      <c r="DJ148" s="86"/>
      <c r="DK148" s="86"/>
      <c r="DL148" s="86"/>
      <c r="DM148" s="86"/>
      <c r="DN148" s="86"/>
      <c r="DO148" s="86"/>
      <c r="DP148" s="86"/>
      <c r="DQ148" s="86"/>
      <c r="DR148" s="87"/>
      <c r="DS148" s="542"/>
      <c r="DT148" s="542"/>
      <c r="DU148" s="542"/>
      <c r="DV148" s="543"/>
      <c r="DW148" s="543"/>
      <c r="DX148" s="88"/>
    </row>
    <row r="149" spans="75:128" ht="20.25" customHeight="1" x14ac:dyDescent="0.25">
      <c r="CF149" s="85"/>
      <c r="CG149" s="89"/>
      <c r="CH149" s="89"/>
      <c r="CI149" s="89"/>
      <c r="CJ149" s="89"/>
      <c r="CK149" s="587" t="s">
        <v>16</v>
      </c>
      <c r="CL149" s="587"/>
      <c r="CM149" s="90">
        <f>CB147</f>
        <v>2</v>
      </c>
      <c r="CN149" s="91" t="s">
        <v>17</v>
      </c>
      <c r="CO149" s="585" t="str">
        <f>LOOKUP(CM149,$B$2:$B$9,$D$2:$D$9)</f>
        <v>Ovčárecká "A"</v>
      </c>
      <c r="CP149" s="585"/>
      <c r="CQ149" s="585"/>
      <c r="CR149" s="585"/>
      <c r="CS149" s="585"/>
      <c r="CT149" s="585"/>
      <c r="CU149" s="585"/>
      <c r="CV149" s="585"/>
      <c r="CW149" s="585"/>
      <c r="CX149" s="585"/>
      <c r="CY149" s="586"/>
      <c r="CZ149" s="586"/>
      <c r="DA149" s="92"/>
      <c r="DB149" s="92"/>
      <c r="DC149" s="92"/>
      <c r="DD149" s="92"/>
      <c r="DE149" s="92"/>
      <c r="DF149" s="89"/>
      <c r="DG149" s="587" t="s">
        <v>16</v>
      </c>
      <c r="DH149" s="587"/>
      <c r="DI149" s="90">
        <f>CD147</f>
        <v>3</v>
      </c>
      <c r="DJ149" s="91" t="s">
        <v>17</v>
      </c>
      <c r="DK149" s="585" t="str">
        <f>LOOKUP(DI149,$B$2:$B$9,$D$2:$D$9)</f>
        <v>Červ. Pečky "A"</v>
      </c>
      <c r="DL149" s="585"/>
      <c r="DM149" s="585"/>
      <c r="DN149" s="585"/>
      <c r="DO149" s="585"/>
      <c r="DP149" s="585"/>
      <c r="DQ149" s="585"/>
      <c r="DR149" s="585"/>
      <c r="DS149" s="585"/>
      <c r="DT149" s="585"/>
      <c r="DU149" s="585"/>
      <c r="DV149" s="585"/>
      <c r="DW149" s="585"/>
      <c r="DX149" s="88"/>
    </row>
    <row r="150" spans="75:128" ht="20.25" customHeight="1" x14ac:dyDescent="0.25">
      <c r="CF150" s="85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93"/>
      <c r="DS150" s="93"/>
      <c r="DT150" s="93"/>
      <c r="DU150" s="93"/>
      <c r="DV150" s="93"/>
      <c r="DW150" s="93"/>
      <c r="DX150" s="88"/>
    </row>
    <row r="151" spans="75:128" ht="20.25" customHeight="1" x14ac:dyDescent="0.25">
      <c r="CF151" s="85"/>
      <c r="CG151" s="94" t="s">
        <v>21</v>
      </c>
      <c r="CH151" s="95">
        <f>CM149</f>
        <v>2</v>
      </c>
      <c r="CI151" s="96" t="s">
        <v>10</v>
      </c>
      <c r="CJ151" s="97">
        <v>1</v>
      </c>
      <c r="CK151" s="97">
        <v>2</v>
      </c>
      <c r="CL151" s="97">
        <v>3</v>
      </c>
      <c r="CM151" s="97">
        <v>4</v>
      </c>
      <c r="CN151" s="97">
        <v>5</v>
      </c>
      <c r="CO151" s="97">
        <v>6</v>
      </c>
      <c r="CP151" s="97">
        <v>7</v>
      </c>
      <c r="CQ151" s="97">
        <v>8</v>
      </c>
      <c r="CR151" s="97">
        <v>9</v>
      </c>
      <c r="CS151" s="97">
        <v>10</v>
      </c>
      <c r="CT151" s="97">
        <v>11</v>
      </c>
      <c r="CU151" s="97">
        <v>12</v>
      </c>
      <c r="CV151" s="97">
        <v>13</v>
      </c>
      <c r="CW151" s="97">
        <v>14</v>
      </c>
      <c r="CX151" s="97">
        <v>15</v>
      </c>
      <c r="CY151" s="97">
        <v>16</v>
      </c>
      <c r="CZ151" s="97">
        <v>17</v>
      </c>
      <c r="DA151" s="97">
        <v>18</v>
      </c>
      <c r="DB151" s="97">
        <v>19</v>
      </c>
      <c r="DC151" s="97">
        <v>20</v>
      </c>
      <c r="DD151" s="97">
        <v>21</v>
      </c>
      <c r="DE151" s="97">
        <v>22</v>
      </c>
      <c r="DF151" s="97">
        <v>23</v>
      </c>
      <c r="DG151" s="97">
        <v>24</v>
      </c>
      <c r="DH151" s="97">
        <v>25</v>
      </c>
      <c r="DI151" s="97">
        <v>26</v>
      </c>
      <c r="DJ151" s="97">
        <v>27</v>
      </c>
      <c r="DK151" s="97">
        <v>28</v>
      </c>
      <c r="DL151" s="97">
        <v>29</v>
      </c>
      <c r="DM151" s="97">
        <v>30</v>
      </c>
      <c r="DN151" s="97">
        <v>31</v>
      </c>
      <c r="DO151" s="97">
        <v>32</v>
      </c>
      <c r="DP151" s="97">
        <v>33</v>
      </c>
      <c r="DQ151" s="97">
        <v>34</v>
      </c>
      <c r="DR151" s="98">
        <v>35</v>
      </c>
      <c r="DS151" s="98">
        <v>36</v>
      </c>
      <c r="DT151" s="98">
        <v>37</v>
      </c>
      <c r="DU151" s="98">
        <v>38</v>
      </c>
      <c r="DV151" s="98">
        <v>39</v>
      </c>
      <c r="DW151" s="98">
        <v>40</v>
      </c>
      <c r="DX151" s="88"/>
    </row>
    <row r="152" spans="75:128" ht="20.25" customHeight="1" x14ac:dyDescent="0.25">
      <c r="CF152" s="85"/>
      <c r="CG152" s="99"/>
      <c r="CH152" s="100"/>
      <c r="CI152" s="101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  <c r="DA152" s="102"/>
      <c r="DB152" s="102"/>
      <c r="DC152" s="102"/>
      <c r="DD152" s="102"/>
      <c r="DE152" s="102"/>
      <c r="DF152" s="102"/>
      <c r="DG152" s="102"/>
      <c r="DH152" s="102"/>
      <c r="DI152" s="102"/>
      <c r="DJ152" s="102"/>
      <c r="DK152" s="102"/>
      <c r="DL152" s="102"/>
      <c r="DM152" s="102"/>
      <c r="DN152" s="102"/>
      <c r="DO152" s="102"/>
      <c r="DP152" s="102"/>
      <c r="DQ152" s="102"/>
      <c r="DR152" s="103"/>
      <c r="DS152" s="103"/>
      <c r="DT152" s="103"/>
      <c r="DU152" s="103"/>
      <c r="DV152" s="103"/>
      <c r="DW152" s="103"/>
      <c r="DX152" s="88"/>
    </row>
    <row r="153" spans="75:128" ht="20.25" customHeight="1" x14ac:dyDescent="0.25">
      <c r="CF153" s="85"/>
      <c r="CG153" s="104" t="s">
        <v>21</v>
      </c>
      <c r="CH153" s="105">
        <f>DI149</f>
        <v>3</v>
      </c>
      <c r="CI153" s="106" t="s">
        <v>10</v>
      </c>
      <c r="CJ153" s="97">
        <v>1</v>
      </c>
      <c r="CK153" s="97">
        <v>2</v>
      </c>
      <c r="CL153" s="97">
        <v>3</v>
      </c>
      <c r="CM153" s="97">
        <v>4</v>
      </c>
      <c r="CN153" s="97">
        <v>5</v>
      </c>
      <c r="CO153" s="97">
        <v>6</v>
      </c>
      <c r="CP153" s="97">
        <v>7</v>
      </c>
      <c r="CQ153" s="97">
        <v>8</v>
      </c>
      <c r="CR153" s="97">
        <v>9</v>
      </c>
      <c r="CS153" s="97">
        <v>10</v>
      </c>
      <c r="CT153" s="97">
        <v>11</v>
      </c>
      <c r="CU153" s="97">
        <v>12</v>
      </c>
      <c r="CV153" s="97">
        <v>13</v>
      </c>
      <c r="CW153" s="97">
        <v>14</v>
      </c>
      <c r="CX153" s="97">
        <v>15</v>
      </c>
      <c r="CY153" s="97">
        <v>16</v>
      </c>
      <c r="CZ153" s="97">
        <v>17</v>
      </c>
      <c r="DA153" s="97">
        <v>18</v>
      </c>
      <c r="DB153" s="97">
        <v>19</v>
      </c>
      <c r="DC153" s="97">
        <v>20</v>
      </c>
      <c r="DD153" s="97">
        <v>21</v>
      </c>
      <c r="DE153" s="97">
        <v>22</v>
      </c>
      <c r="DF153" s="97">
        <v>23</v>
      </c>
      <c r="DG153" s="97">
        <v>24</v>
      </c>
      <c r="DH153" s="97">
        <v>25</v>
      </c>
      <c r="DI153" s="97">
        <v>26</v>
      </c>
      <c r="DJ153" s="97">
        <v>27</v>
      </c>
      <c r="DK153" s="97">
        <v>28</v>
      </c>
      <c r="DL153" s="97">
        <v>29</v>
      </c>
      <c r="DM153" s="97">
        <v>30</v>
      </c>
      <c r="DN153" s="97">
        <v>31</v>
      </c>
      <c r="DO153" s="97">
        <v>32</v>
      </c>
      <c r="DP153" s="97">
        <v>33</v>
      </c>
      <c r="DQ153" s="97">
        <v>34</v>
      </c>
      <c r="DR153" s="98">
        <v>35</v>
      </c>
      <c r="DS153" s="98">
        <v>36</v>
      </c>
      <c r="DT153" s="98">
        <v>37</v>
      </c>
      <c r="DU153" s="98">
        <v>38</v>
      </c>
      <c r="DV153" s="98">
        <v>39</v>
      </c>
      <c r="DW153" s="98">
        <v>40</v>
      </c>
      <c r="DX153" s="88"/>
    </row>
    <row r="154" spans="75:128" ht="20.25" customHeight="1" thickBot="1" x14ac:dyDescent="0.3">
      <c r="CF154" s="107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08"/>
      <c r="CW154" s="108"/>
      <c r="CX154" s="108"/>
      <c r="CY154" s="108"/>
      <c r="CZ154" s="108"/>
      <c r="DA154" s="108"/>
      <c r="DB154" s="108"/>
      <c r="DC154" s="108"/>
      <c r="DD154" s="108"/>
      <c r="DE154" s="108"/>
      <c r="DF154" s="108"/>
      <c r="DG154" s="108"/>
      <c r="DH154" s="108"/>
      <c r="DI154" s="108"/>
      <c r="DJ154" s="108"/>
      <c r="DK154" s="108"/>
      <c r="DL154" s="108"/>
      <c r="DM154" s="108"/>
      <c r="DN154" s="108"/>
      <c r="DO154" s="108"/>
      <c r="DP154" s="108"/>
      <c r="DQ154" s="108"/>
      <c r="DR154" s="108"/>
      <c r="DS154" s="108"/>
      <c r="DT154" s="108"/>
      <c r="DU154" s="108"/>
      <c r="DV154" s="108"/>
      <c r="DW154" s="108"/>
      <c r="DX154" s="109"/>
    </row>
    <row r="155" spans="75:128" ht="20.25" customHeight="1" thickTop="1" x14ac:dyDescent="0.25">
      <c r="CF155" s="82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83"/>
      <c r="DC155" s="83"/>
      <c r="DD155" s="83"/>
      <c r="DE155" s="83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3"/>
      <c r="DX155" s="84"/>
    </row>
    <row r="156" spans="75:128" ht="20.25" customHeight="1" x14ac:dyDescent="0.25">
      <c r="BW156" s="6" t="str">
        <f>BK12</f>
        <v>16. KOLO</v>
      </c>
      <c r="BX156" s="6">
        <f>BL12</f>
        <v>0.4791666666666668</v>
      </c>
      <c r="BY156" s="6">
        <f t="shared" ref="BY156:CD156" si="18">BM12</f>
        <v>58</v>
      </c>
      <c r="BZ156" s="6" t="str">
        <f t="shared" si="18"/>
        <v>HŘIŠTĚ</v>
      </c>
      <c r="CA156" s="6" t="str">
        <f t="shared" si="18"/>
        <v>skupina</v>
      </c>
      <c r="CB156" s="6">
        <f t="shared" si="18"/>
        <v>2</v>
      </c>
      <c r="CC156" s="6" t="str">
        <f t="shared" si="18"/>
        <v>:</v>
      </c>
      <c r="CD156" s="6">
        <f t="shared" si="18"/>
        <v>4</v>
      </c>
      <c r="CF156" s="85"/>
      <c r="CG156" s="548" t="str">
        <f>BW156</f>
        <v>16. KOLO</v>
      </c>
      <c r="CH156" s="548"/>
      <c r="CI156" s="548"/>
      <c r="CJ156" s="548"/>
      <c r="CK156" s="86"/>
      <c r="CL156" s="86"/>
      <c r="CM156" s="86"/>
      <c r="CN156" s="86"/>
      <c r="CO156" s="86"/>
      <c r="CP156" s="86"/>
      <c r="CQ156" s="86"/>
      <c r="CR156" s="86"/>
      <c r="CS156" s="86"/>
      <c r="CT156" s="86"/>
      <c r="CU156" s="549">
        <f>BY156</f>
        <v>58</v>
      </c>
      <c r="CV156" s="549"/>
      <c r="CW156" s="550" t="s">
        <v>11</v>
      </c>
      <c r="CX156" s="550"/>
      <c r="CY156" s="550"/>
      <c r="CZ156" s="550"/>
      <c r="DA156" s="551" t="s">
        <v>12</v>
      </c>
      <c r="DB156" s="552">
        <f>BX156</f>
        <v>0.4791666666666668</v>
      </c>
      <c r="DC156" s="552"/>
      <c r="DD156" s="553" t="s">
        <v>9</v>
      </c>
      <c r="DE156" s="553"/>
      <c r="DF156" s="541" t="str">
        <f>CA157</f>
        <v>F</v>
      </c>
      <c r="DG156" s="86"/>
      <c r="DH156" s="86"/>
      <c r="DI156" s="86"/>
      <c r="DJ156" s="86"/>
      <c r="DK156" s="86"/>
      <c r="DL156" s="86"/>
      <c r="DM156" s="86"/>
      <c r="DN156" s="86"/>
      <c r="DO156" s="86"/>
      <c r="DP156" s="86"/>
      <c r="DQ156" s="86"/>
      <c r="DR156" s="87"/>
      <c r="DS156" s="542" t="s">
        <v>13</v>
      </c>
      <c r="DT156" s="542"/>
      <c r="DU156" s="542"/>
      <c r="DV156" s="543">
        <f>BZ157</f>
        <v>5</v>
      </c>
      <c r="DW156" s="543"/>
      <c r="DX156" s="88"/>
    </row>
    <row r="157" spans="75:128" ht="20.25" customHeight="1" x14ac:dyDescent="0.25">
      <c r="BZ157" s="6">
        <f>BN13</f>
        <v>5</v>
      </c>
      <c r="CA157" s="6" t="str">
        <f>BO13</f>
        <v>F</v>
      </c>
      <c r="CB157" s="6" t="str">
        <f>BP13</f>
        <v>Ovčárecká "A"</v>
      </c>
      <c r="CC157" s="6">
        <f>BQ13</f>
        <v>0</v>
      </c>
      <c r="CD157" s="6" t="str">
        <f>BR13</f>
        <v>Mnichovická "A"</v>
      </c>
      <c r="CF157" s="85"/>
      <c r="CG157" s="548"/>
      <c r="CH157" s="548"/>
      <c r="CI157" s="548"/>
      <c r="CJ157" s="548"/>
      <c r="CK157" s="86"/>
      <c r="CL157" s="86"/>
      <c r="CM157" s="86"/>
      <c r="CN157" s="86"/>
      <c r="CO157" s="86"/>
      <c r="CP157" s="86"/>
      <c r="CQ157" s="86"/>
      <c r="CR157" s="86"/>
      <c r="CS157" s="86"/>
      <c r="CT157" s="86"/>
      <c r="CU157" s="549"/>
      <c r="CV157" s="549"/>
      <c r="CW157" s="550"/>
      <c r="CX157" s="550"/>
      <c r="CY157" s="550"/>
      <c r="CZ157" s="550"/>
      <c r="DA157" s="551"/>
      <c r="DB157" s="552"/>
      <c r="DC157" s="552"/>
      <c r="DD157" s="553"/>
      <c r="DE157" s="553"/>
      <c r="DF157" s="541"/>
      <c r="DG157" s="86"/>
      <c r="DH157" s="86"/>
      <c r="DI157" s="86"/>
      <c r="DJ157" s="86"/>
      <c r="DK157" s="86"/>
      <c r="DL157" s="86"/>
      <c r="DM157" s="86"/>
      <c r="DN157" s="86"/>
      <c r="DO157" s="86"/>
      <c r="DP157" s="86"/>
      <c r="DQ157" s="86"/>
      <c r="DR157" s="87"/>
      <c r="DS157" s="542"/>
      <c r="DT157" s="542"/>
      <c r="DU157" s="542"/>
      <c r="DV157" s="543"/>
      <c r="DW157" s="543"/>
      <c r="DX157" s="88"/>
    </row>
    <row r="158" spans="75:128" ht="20.25" customHeight="1" x14ac:dyDescent="0.25">
      <c r="CF158" s="85"/>
      <c r="CG158" s="89"/>
      <c r="CH158" s="89"/>
      <c r="CI158" s="89"/>
      <c r="CJ158" s="89"/>
      <c r="CK158" s="587" t="s">
        <v>16</v>
      </c>
      <c r="CL158" s="587"/>
      <c r="CM158" s="90">
        <f>CB156</f>
        <v>2</v>
      </c>
      <c r="CN158" s="91" t="s">
        <v>17</v>
      </c>
      <c r="CO158" s="585" t="str">
        <f>LOOKUP(CM158,$B$2:$B$9,$D$2:$D$9)</f>
        <v>Ovčárecká "A"</v>
      </c>
      <c r="CP158" s="585"/>
      <c r="CQ158" s="585"/>
      <c r="CR158" s="585"/>
      <c r="CS158" s="585"/>
      <c r="CT158" s="585"/>
      <c r="CU158" s="585"/>
      <c r="CV158" s="585"/>
      <c r="CW158" s="585"/>
      <c r="CX158" s="585"/>
      <c r="CY158" s="586"/>
      <c r="CZ158" s="586"/>
      <c r="DA158" s="92"/>
      <c r="DB158" s="92"/>
      <c r="DC158" s="92"/>
      <c r="DD158" s="92"/>
      <c r="DE158" s="92"/>
      <c r="DF158" s="89"/>
      <c r="DG158" s="587" t="s">
        <v>16</v>
      </c>
      <c r="DH158" s="587"/>
      <c r="DI158" s="90">
        <f>CD156</f>
        <v>4</v>
      </c>
      <c r="DJ158" s="91" t="s">
        <v>17</v>
      </c>
      <c r="DK158" s="585" t="str">
        <f>LOOKUP(DI158,$B$2:$B$9,$D$2:$D$9)</f>
        <v>Mnichovická "A"</v>
      </c>
      <c r="DL158" s="585"/>
      <c r="DM158" s="585"/>
      <c r="DN158" s="585"/>
      <c r="DO158" s="585"/>
      <c r="DP158" s="585"/>
      <c r="DQ158" s="585"/>
      <c r="DR158" s="585"/>
      <c r="DS158" s="585"/>
      <c r="DT158" s="585"/>
      <c r="DU158" s="585"/>
      <c r="DV158" s="585"/>
      <c r="DW158" s="585"/>
      <c r="DX158" s="88"/>
    </row>
    <row r="159" spans="75:128" ht="20.25" customHeight="1" x14ac:dyDescent="0.25">
      <c r="CF159" s="85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93"/>
      <c r="DS159" s="93"/>
      <c r="DT159" s="93"/>
      <c r="DU159" s="93"/>
      <c r="DV159" s="93"/>
      <c r="DW159" s="93"/>
      <c r="DX159" s="88"/>
    </row>
    <row r="160" spans="75:128" ht="20.25" customHeight="1" x14ac:dyDescent="0.25">
      <c r="CF160" s="85"/>
      <c r="CG160" s="94" t="s">
        <v>21</v>
      </c>
      <c r="CH160" s="95">
        <f>CM158</f>
        <v>2</v>
      </c>
      <c r="CI160" s="96" t="s">
        <v>10</v>
      </c>
      <c r="CJ160" s="97">
        <v>1</v>
      </c>
      <c r="CK160" s="97">
        <v>2</v>
      </c>
      <c r="CL160" s="97">
        <v>3</v>
      </c>
      <c r="CM160" s="97">
        <v>4</v>
      </c>
      <c r="CN160" s="97">
        <v>5</v>
      </c>
      <c r="CO160" s="97">
        <v>6</v>
      </c>
      <c r="CP160" s="97">
        <v>7</v>
      </c>
      <c r="CQ160" s="97">
        <v>8</v>
      </c>
      <c r="CR160" s="97">
        <v>9</v>
      </c>
      <c r="CS160" s="97">
        <v>10</v>
      </c>
      <c r="CT160" s="97">
        <v>11</v>
      </c>
      <c r="CU160" s="97">
        <v>12</v>
      </c>
      <c r="CV160" s="97">
        <v>13</v>
      </c>
      <c r="CW160" s="97">
        <v>14</v>
      </c>
      <c r="CX160" s="97">
        <v>15</v>
      </c>
      <c r="CY160" s="97">
        <v>16</v>
      </c>
      <c r="CZ160" s="97">
        <v>17</v>
      </c>
      <c r="DA160" s="97">
        <v>18</v>
      </c>
      <c r="DB160" s="97">
        <v>19</v>
      </c>
      <c r="DC160" s="97">
        <v>20</v>
      </c>
      <c r="DD160" s="97">
        <v>21</v>
      </c>
      <c r="DE160" s="97">
        <v>22</v>
      </c>
      <c r="DF160" s="97">
        <v>23</v>
      </c>
      <c r="DG160" s="97">
        <v>24</v>
      </c>
      <c r="DH160" s="97">
        <v>25</v>
      </c>
      <c r="DI160" s="97">
        <v>26</v>
      </c>
      <c r="DJ160" s="97">
        <v>27</v>
      </c>
      <c r="DK160" s="97">
        <v>28</v>
      </c>
      <c r="DL160" s="97">
        <v>29</v>
      </c>
      <c r="DM160" s="97">
        <v>30</v>
      </c>
      <c r="DN160" s="97">
        <v>31</v>
      </c>
      <c r="DO160" s="97">
        <v>32</v>
      </c>
      <c r="DP160" s="97">
        <v>33</v>
      </c>
      <c r="DQ160" s="97">
        <v>34</v>
      </c>
      <c r="DR160" s="98">
        <v>35</v>
      </c>
      <c r="DS160" s="98">
        <v>36</v>
      </c>
      <c r="DT160" s="98">
        <v>37</v>
      </c>
      <c r="DU160" s="98">
        <v>38</v>
      </c>
      <c r="DV160" s="98">
        <v>39</v>
      </c>
      <c r="DW160" s="98">
        <v>40</v>
      </c>
      <c r="DX160" s="88"/>
    </row>
    <row r="161" spans="75:128" ht="20.25" customHeight="1" x14ac:dyDescent="0.25">
      <c r="CF161" s="85"/>
      <c r="CG161" s="99"/>
      <c r="CH161" s="100"/>
      <c r="CI161" s="101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2"/>
      <c r="DD161" s="102"/>
      <c r="DE161" s="102"/>
      <c r="DF161" s="102"/>
      <c r="DG161" s="102"/>
      <c r="DH161" s="102"/>
      <c r="DI161" s="102"/>
      <c r="DJ161" s="102"/>
      <c r="DK161" s="102"/>
      <c r="DL161" s="102"/>
      <c r="DM161" s="102"/>
      <c r="DN161" s="102"/>
      <c r="DO161" s="102"/>
      <c r="DP161" s="102"/>
      <c r="DQ161" s="102"/>
      <c r="DR161" s="103"/>
      <c r="DS161" s="103"/>
      <c r="DT161" s="103"/>
      <c r="DU161" s="103"/>
      <c r="DV161" s="103"/>
      <c r="DW161" s="103"/>
      <c r="DX161" s="88"/>
    </row>
    <row r="162" spans="75:128" ht="20.25" customHeight="1" x14ac:dyDescent="0.25">
      <c r="CF162" s="85"/>
      <c r="CG162" s="104" t="s">
        <v>21</v>
      </c>
      <c r="CH162" s="105">
        <f>DI158</f>
        <v>4</v>
      </c>
      <c r="CI162" s="106" t="s">
        <v>10</v>
      </c>
      <c r="CJ162" s="97">
        <v>1</v>
      </c>
      <c r="CK162" s="97">
        <v>2</v>
      </c>
      <c r="CL162" s="97">
        <v>3</v>
      </c>
      <c r="CM162" s="97">
        <v>4</v>
      </c>
      <c r="CN162" s="97">
        <v>5</v>
      </c>
      <c r="CO162" s="97">
        <v>6</v>
      </c>
      <c r="CP162" s="97">
        <v>7</v>
      </c>
      <c r="CQ162" s="97">
        <v>8</v>
      </c>
      <c r="CR162" s="97">
        <v>9</v>
      </c>
      <c r="CS162" s="97">
        <v>10</v>
      </c>
      <c r="CT162" s="97">
        <v>11</v>
      </c>
      <c r="CU162" s="97">
        <v>12</v>
      </c>
      <c r="CV162" s="97">
        <v>13</v>
      </c>
      <c r="CW162" s="97">
        <v>14</v>
      </c>
      <c r="CX162" s="97">
        <v>15</v>
      </c>
      <c r="CY162" s="97">
        <v>16</v>
      </c>
      <c r="CZ162" s="97">
        <v>17</v>
      </c>
      <c r="DA162" s="97">
        <v>18</v>
      </c>
      <c r="DB162" s="97">
        <v>19</v>
      </c>
      <c r="DC162" s="97">
        <v>20</v>
      </c>
      <c r="DD162" s="97">
        <v>21</v>
      </c>
      <c r="DE162" s="97">
        <v>22</v>
      </c>
      <c r="DF162" s="97">
        <v>23</v>
      </c>
      <c r="DG162" s="97">
        <v>24</v>
      </c>
      <c r="DH162" s="97">
        <v>25</v>
      </c>
      <c r="DI162" s="97">
        <v>26</v>
      </c>
      <c r="DJ162" s="97">
        <v>27</v>
      </c>
      <c r="DK162" s="97">
        <v>28</v>
      </c>
      <c r="DL162" s="97">
        <v>29</v>
      </c>
      <c r="DM162" s="97">
        <v>30</v>
      </c>
      <c r="DN162" s="97">
        <v>31</v>
      </c>
      <c r="DO162" s="97">
        <v>32</v>
      </c>
      <c r="DP162" s="97">
        <v>33</v>
      </c>
      <c r="DQ162" s="97">
        <v>34</v>
      </c>
      <c r="DR162" s="98">
        <v>35</v>
      </c>
      <c r="DS162" s="98">
        <v>36</v>
      </c>
      <c r="DT162" s="98">
        <v>37</v>
      </c>
      <c r="DU162" s="98">
        <v>38</v>
      </c>
      <c r="DV162" s="98">
        <v>39</v>
      </c>
      <c r="DW162" s="98">
        <v>40</v>
      </c>
      <c r="DX162" s="88"/>
    </row>
    <row r="163" spans="75:128" ht="20.25" customHeight="1" thickBot="1" x14ac:dyDescent="0.3">
      <c r="CF163" s="107"/>
      <c r="CG163" s="108"/>
      <c r="CH163" s="108"/>
      <c r="CI163" s="108"/>
      <c r="CJ163" s="108"/>
      <c r="CK163" s="108"/>
      <c r="CL163" s="108"/>
      <c r="CM163" s="108"/>
      <c r="CN163" s="108"/>
      <c r="CO163" s="108"/>
      <c r="CP163" s="108"/>
      <c r="CQ163" s="108"/>
      <c r="CR163" s="108"/>
      <c r="CS163" s="108"/>
      <c r="CT163" s="108"/>
      <c r="CU163" s="108"/>
      <c r="CV163" s="108"/>
      <c r="CW163" s="108"/>
      <c r="CX163" s="108"/>
      <c r="CY163" s="108"/>
      <c r="CZ163" s="108"/>
      <c r="DA163" s="108"/>
      <c r="DB163" s="108"/>
      <c r="DC163" s="108"/>
      <c r="DD163" s="108"/>
      <c r="DE163" s="108"/>
      <c r="DF163" s="108"/>
      <c r="DG163" s="108"/>
      <c r="DH163" s="108"/>
      <c r="DI163" s="108"/>
      <c r="DJ163" s="108"/>
      <c r="DK163" s="108"/>
      <c r="DL163" s="108"/>
      <c r="DM163" s="108"/>
      <c r="DN163" s="108"/>
      <c r="DO163" s="108"/>
      <c r="DP163" s="108"/>
      <c r="DQ163" s="108"/>
      <c r="DR163" s="108"/>
      <c r="DS163" s="108"/>
      <c r="DT163" s="108"/>
      <c r="DU163" s="108"/>
      <c r="DV163" s="108"/>
      <c r="DW163" s="108"/>
      <c r="DX163" s="109"/>
    </row>
    <row r="164" spans="75:128" ht="20.25" customHeight="1" thickTop="1" x14ac:dyDescent="0.25">
      <c r="CF164" s="82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4"/>
    </row>
    <row r="165" spans="75:128" ht="20.25" customHeight="1" x14ac:dyDescent="0.25">
      <c r="BW165" s="6" t="str">
        <f>BK16</f>
        <v>11. KOLO</v>
      </c>
      <c r="BX165" s="6">
        <f>BL16</f>
        <v>0.4375</v>
      </c>
      <c r="BY165" s="6">
        <f t="shared" ref="BY165:CD165" si="19">BM16</f>
        <v>40</v>
      </c>
      <c r="BZ165" s="6" t="str">
        <f t="shared" si="19"/>
        <v>HŘIŠTĚ</v>
      </c>
      <c r="CA165" s="6" t="str">
        <f t="shared" si="19"/>
        <v>skupina</v>
      </c>
      <c r="CB165" s="6">
        <f t="shared" si="19"/>
        <v>4</v>
      </c>
      <c r="CC165" s="6" t="str">
        <f t="shared" si="19"/>
        <v>:</v>
      </c>
      <c r="CD165" s="6">
        <f t="shared" si="19"/>
        <v>5</v>
      </c>
      <c r="CF165" s="85"/>
      <c r="CG165" s="548" t="str">
        <f>BW165</f>
        <v>11. KOLO</v>
      </c>
      <c r="CH165" s="548"/>
      <c r="CI165" s="548"/>
      <c r="CJ165" s="548"/>
      <c r="CK165" s="86"/>
      <c r="CL165" s="86"/>
      <c r="CM165" s="86"/>
      <c r="CN165" s="86"/>
      <c r="CO165" s="86"/>
      <c r="CP165" s="86"/>
      <c r="CQ165" s="86"/>
      <c r="CR165" s="86"/>
      <c r="CS165" s="86"/>
      <c r="CT165" s="86"/>
      <c r="CU165" s="549">
        <f>BY165</f>
        <v>40</v>
      </c>
      <c r="CV165" s="549"/>
      <c r="CW165" s="550" t="s">
        <v>11</v>
      </c>
      <c r="CX165" s="550"/>
      <c r="CY165" s="550"/>
      <c r="CZ165" s="550"/>
      <c r="DA165" s="551" t="s">
        <v>12</v>
      </c>
      <c r="DB165" s="552">
        <f>BX165</f>
        <v>0.4375</v>
      </c>
      <c r="DC165" s="552"/>
      <c r="DD165" s="553" t="s">
        <v>9</v>
      </c>
      <c r="DE165" s="553"/>
      <c r="DF165" s="541" t="str">
        <f>CA166</f>
        <v>F</v>
      </c>
      <c r="DG165" s="86"/>
      <c r="DH165" s="86"/>
      <c r="DI165" s="86"/>
      <c r="DJ165" s="86"/>
      <c r="DK165" s="86"/>
      <c r="DL165" s="86"/>
      <c r="DM165" s="86"/>
      <c r="DN165" s="86"/>
      <c r="DO165" s="86"/>
      <c r="DP165" s="86"/>
      <c r="DQ165" s="86"/>
      <c r="DR165" s="87"/>
      <c r="DS165" s="542" t="s">
        <v>13</v>
      </c>
      <c r="DT165" s="542"/>
      <c r="DU165" s="542"/>
      <c r="DV165" s="543">
        <f>BZ166</f>
        <v>7</v>
      </c>
      <c r="DW165" s="543"/>
      <c r="DX165" s="88"/>
    </row>
    <row r="166" spans="75:128" ht="20.25" customHeight="1" x14ac:dyDescent="0.25">
      <c r="BZ166" s="6">
        <f>BN17</f>
        <v>7</v>
      </c>
      <c r="CA166" s="6" t="str">
        <f>BO17</f>
        <v>F</v>
      </c>
      <c r="CB166" s="6" t="str">
        <f>BP17</f>
        <v>Mnichovická "A"</v>
      </c>
      <c r="CC166" s="6">
        <f>BQ17</f>
        <v>0</v>
      </c>
      <c r="CD166" s="6" t="str">
        <f>BR17</f>
        <v>Kmochova "A"</v>
      </c>
      <c r="CF166" s="85"/>
      <c r="CG166" s="548"/>
      <c r="CH166" s="548"/>
      <c r="CI166" s="548"/>
      <c r="CJ166" s="548"/>
      <c r="CK166" s="86"/>
      <c r="CL166" s="86"/>
      <c r="CM166" s="86"/>
      <c r="CN166" s="86"/>
      <c r="CO166" s="86"/>
      <c r="CP166" s="86"/>
      <c r="CQ166" s="86"/>
      <c r="CR166" s="86"/>
      <c r="CS166" s="86"/>
      <c r="CT166" s="86"/>
      <c r="CU166" s="549"/>
      <c r="CV166" s="549"/>
      <c r="CW166" s="550"/>
      <c r="CX166" s="550"/>
      <c r="CY166" s="550"/>
      <c r="CZ166" s="550"/>
      <c r="DA166" s="551"/>
      <c r="DB166" s="552"/>
      <c r="DC166" s="552"/>
      <c r="DD166" s="553"/>
      <c r="DE166" s="553"/>
      <c r="DF166" s="541"/>
      <c r="DG166" s="86"/>
      <c r="DH166" s="86"/>
      <c r="DI166" s="86"/>
      <c r="DJ166" s="86"/>
      <c r="DK166" s="86"/>
      <c r="DL166" s="86"/>
      <c r="DM166" s="86"/>
      <c r="DN166" s="86"/>
      <c r="DO166" s="86"/>
      <c r="DP166" s="86"/>
      <c r="DQ166" s="86"/>
      <c r="DR166" s="87"/>
      <c r="DS166" s="542"/>
      <c r="DT166" s="542"/>
      <c r="DU166" s="542"/>
      <c r="DV166" s="543"/>
      <c r="DW166" s="543"/>
      <c r="DX166" s="88"/>
    </row>
    <row r="167" spans="75:128" ht="20.25" customHeight="1" x14ac:dyDescent="0.25">
      <c r="CF167" s="85"/>
      <c r="CG167" s="89"/>
      <c r="CH167" s="89"/>
      <c r="CI167" s="89"/>
      <c r="CJ167" s="89"/>
      <c r="CK167" s="587" t="s">
        <v>16</v>
      </c>
      <c r="CL167" s="587"/>
      <c r="CM167" s="90">
        <f>CB165</f>
        <v>4</v>
      </c>
      <c r="CN167" s="91" t="s">
        <v>17</v>
      </c>
      <c r="CO167" s="585" t="str">
        <f>LOOKUP(CM167,$B$2:$B$9,$D$2:$D$9)</f>
        <v>Mnichovická "A"</v>
      </c>
      <c r="CP167" s="585"/>
      <c r="CQ167" s="585"/>
      <c r="CR167" s="585"/>
      <c r="CS167" s="585"/>
      <c r="CT167" s="585"/>
      <c r="CU167" s="585"/>
      <c r="CV167" s="585"/>
      <c r="CW167" s="585"/>
      <c r="CX167" s="585"/>
      <c r="CY167" s="586"/>
      <c r="CZ167" s="586"/>
      <c r="DA167" s="92"/>
      <c r="DB167" s="92"/>
      <c r="DC167" s="92"/>
      <c r="DD167" s="92"/>
      <c r="DE167" s="92"/>
      <c r="DF167" s="89"/>
      <c r="DG167" s="587" t="s">
        <v>16</v>
      </c>
      <c r="DH167" s="587"/>
      <c r="DI167" s="90">
        <f>CD165</f>
        <v>5</v>
      </c>
      <c r="DJ167" s="91" t="s">
        <v>17</v>
      </c>
      <c r="DK167" s="585" t="str">
        <f>LOOKUP(DI167,$B$2:$B$9,$D$2:$D$9)</f>
        <v>Kmochova "A"</v>
      </c>
      <c r="DL167" s="585"/>
      <c r="DM167" s="585"/>
      <c r="DN167" s="585"/>
      <c r="DO167" s="585"/>
      <c r="DP167" s="585"/>
      <c r="DQ167" s="585"/>
      <c r="DR167" s="585"/>
      <c r="DS167" s="585"/>
      <c r="DT167" s="585"/>
      <c r="DU167" s="585"/>
      <c r="DV167" s="585"/>
      <c r="DW167" s="585"/>
      <c r="DX167" s="88"/>
    </row>
    <row r="168" spans="75:128" ht="20.25" customHeight="1" x14ac:dyDescent="0.25">
      <c r="CF168" s="85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93"/>
      <c r="DS168" s="93"/>
      <c r="DT168" s="93"/>
      <c r="DU168" s="93"/>
      <c r="DV168" s="93"/>
      <c r="DW168" s="93"/>
      <c r="DX168" s="88"/>
    </row>
    <row r="169" spans="75:128" ht="20.25" customHeight="1" x14ac:dyDescent="0.25">
      <c r="CF169" s="85"/>
      <c r="CG169" s="94" t="s">
        <v>21</v>
      </c>
      <c r="CH169" s="95">
        <f>CM167</f>
        <v>4</v>
      </c>
      <c r="CI169" s="96" t="s">
        <v>10</v>
      </c>
      <c r="CJ169" s="97">
        <v>1</v>
      </c>
      <c r="CK169" s="97">
        <v>2</v>
      </c>
      <c r="CL169" s="97">
        <v>3</v>
      </c>
      <c r="CM169" s="97">
        <v>4</v>
      </c>
      <c r="CN169" s="97">
        <v>5</v>
      </c>
      <c r="CO169" s="97">
        <v>6</v>
      </c>
      <c r="CP169" s="97">
        <v>7</v>
      </c>
      <c r="CQ169" s="97">
        <v>8</v>
      </c>
      <c r="CR169" s="97">
        <v>9</v>
      </c>
      <c r="CS169" s="97">
        <v>10</v>
      </c>
      <c r="CT169" s="97">
        <v>11</v>
      </c>
      <c r="CU169" s="97">
        <v>12</v>
      </c>
      <c r="CV169" s="97">
        <v>13</v>
      </c>
      <c r="CW169" s="97">
        <v>14</v>
      </c>
      <c r="CX169" s="97">
        <v>15</v>
      </c>
      <c r="CY169" s="97">
        <v>16</v>
      </c>
      <c r="CZ169" s="97">
        <v>17</v>
      </c>
      <c r="DA169" s="97">
        <v>18</v>
      </c>
      <c r="DB169" s="97">
        <v>19</v>
      </c>
      <c r="DC169" s="97">
        <v>20</v>
      </c>
      <c r="DD169" s="97">
        <v>21</v>
      </c>
      <c r="DE169" s="97">
        <v>22</v>
      </c>
      <c r="DF169" s="97">
        <v>23</v>
      </c>
      <c r="DG169" s="97">
        <v>24</v>
      </c>
      <c r="DH169" s="97">
        <v>25</v>
      </c>
      <c r="DI169" s="97">
        <v>26</v>
      </c>
      <c r="DJ169" s="97">
        <v>27</v>
      </c>
      <c r="DK169" s="97">
        <v>28</v>
      </c>
      <c r="DL169" s="97">
        <v>29</v>
      </c>
      <c r="DM169" s="97">
        <v>30</v>
      </c>
      <c r="DN169" s="97">
        <v>31</v>
      </c>
      <c r="DO169" s="97">
        <v>32</v>
      </c>
      <c r="DP169" s="97">
        <v>33</v>
      </c>
      <c r="DQ169" s="97">
        <v>34</v>
      </c>
      <c r="DR169" s="98">
        <v>35</v>
      </c>
      <c r="DS169" s="98">
        <v>36</v>
      </c>
      <c r="DT169" s="98">
        <v>37</v>
      </c>
      <c r="DU169" s="98">
        <v>38</v>
      </c>
      <c r="DV169" s="98">
        <v>39</v>
      </c>
      <c r="DW169" s="98">
        <v>40</v>
      </c>
      <c r="DX169" s="88"/>
    </row>
    <row r="170" spans="75:128" ht="20.25" customHeight="1" x14ac:dyDescent="0.25">
      <c r="CF170" s="85"/>
      <c r="CG170" s="99"/>
      <c r="CH170" s="100"/>
      <c r="CI170" s="101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2"/>
      <c r="DG170" s="102"/>
      <c r="DH170" s="102"/>
      <c r="DI170" s="102"/>
      <c r="DJ170" s="102"/>
      <c r="DK170" s="102"/>
      <c r="DL170" s="102"/>
      <c r="DM170" s="102"/>
      <c r="DN170" s="102"/>
      <c r="DO170" s="102"/>
      <c r="DP170" s="102"/>
      <c r="DQ170" s="102"/>
      <c r="DR170" s="103"/>
      <c r="DS170" s="103"/>
      <c r="DT170" s="103"/>
      <c r="DU170" s="103"/>
      <c r="DV170" s="103"/>
      <c r="DW170" s="103"/>
      <c r="DX170" s="88"/>
    </row>
    <row r="171" spans="75:128" ht="20.25" customHeight="1" x14ac:dyDescent="0.25">
      <c r="CF171" s="85"/>
      <c r="CG171" s="104" t="s">
        <v>21</v>
      </c>
      <c r="CH171" s="105">
        <f>DI167</f>
        <v>5</v>
      </c>
      <c r="CI171" s="106" t="s">
        <v>10</v>
      </c>
      <c r="CJ171" s="97">
        <v>1</v>
      </c>
      <c r="CK171" s="97">
        <v>2</v>
      </c>
      <c r="CL171" s="97">
        <v>3</v>
      </c>
      <c r="CM171" s="97">
        <v>4</v>
      </c>
      <c r="CN171" s="97">
        <v>5</v>
      </c>
      <c r="CO171" s="97">
        <v>6</v>
      </c>
      <c r="CP171" s="97">
        <v>7</v>
      </c>
      <c r="CQ171" s="97">
        <v>8</v>
      </c>
      <c r="CR171" s="97">
        <v>9</v>
      </c>
      <c r="CS171" s="97">
        <v>10</v>
      </c>
      <c r="CT171" s="97">
        <v>11</v>
      </c>
      <c r="CU171" s="97">
        <v>12</v>
      </c>
      <c r="CV171" s="97">
        <v>13</v>
      </c>
      <c r="CW171" s="97">
        <v>14</v>
      </c>
      <c r="CX171" s="97">
        <v>15</v>
      </c>
      <c r="CY171" s="97">
        <v>16</v>
      </c>
      <c r="CZ171" s="97">
        <v>17</v>
      </c>
      <c r="DA171" s="97">
        <v>18</v>
      </c>
      <c r="DB171" s="97">
        <v>19</v>
      </c>
      <c r="DC171" s="97">
        <v>20</v>
      </c>
      <c r="DD171" s="97">
        <v>21</v>
      </c>
      <c r="DE171" s="97">
        <v>22</v>
      </c>
      <c r="DF171" s="97">
        <v>23</v>
      </c>
      <c r="DG171" s="97">
        <v>24</v>
      </c>
      <c r="DH171" s="97">
        <v>25</v>
      </c>
      <c r="DI171" s="97">
        <v>26</v>
      </c>
      <c r="DJ171" s="97">
        <v>27</v>
      </c>
      <c r="DK171" s="97">
        <v>28</v>
      </c>
      <c r="DL171" s="97">
        <v>29</v>
      </c>
      <c r="DM171" s="97">
        <v>30</v>
      </c>
      <c r="DN171" s="97">
        <v>31</v>
      </c>
      <c r="DO171" s="97">
        <v>32</v>
      </c>
      <c r="DP171" s="97">
        <v>33</v>
      </c>
      <c r="DQ171" s="97">
        <v>34</v>
      </c>
      <c r="DR171" s="98">
        <v>35</v>
      </c>
      <c r="DS171" s="98">
        <v>36</v>
      </c>
      <c r="DT171" s="98">
        <v>37</v>
      </c>
      <c r="DU171" s="98">
        <v>38</v>
      </c>
      <c r="DV171" s="98">
        <v>39</v>
      </c>
      <c r="DW171" s="98">
        <v>40</v>
      </c>
      <c r="DX171" s="88"/>
    </row>
    <row r="172" spans="75:128" ht="20.25" customHeight="1" thickBot="1" x14ac:dyDescent="0.3">
      <c r="CF172" s="107"/>
      <c r="CG172" s="108"/>
      <c r="CH172" s="108"/>
      <c r="CI172" s="108"/>
      <c r="CJ172" s="108"/>
      <c r="CK172" s="108"/>
      <c r="CL172" s="108"/>
      <c r="CM172" s="108"/>
      <c r="CN172" s="108"/>
      <c r="CO172" s="108"/>
      <c r="CP172" s="108"/>
      <c r="CQ172" s="108"/>
      <c r="CR172" s="108"/>
      <c r="CS172" s="108"/>
      <c r="CT172" s="108"/>
      <c r="CU172" s="108"/>
      <c r="CV172" s="108"/>
      <c r="CW172" s="108"/>
      <c r="CX172" s="108"/>
      <c r="CY172" s="108"/>
      <c r="CZ172" s="108"/>
      <c r="DA172" s="108"/>
      <c r="DB172" s="108"/>
      <c r="DC172" s="108"/>
      <c r="DD172" s="108"/>
      <c r="DE172" s="108"/>
      <c r="DF172" s="108"/>
      <c r="DG172" s="108"/>
      <c r="DH172" s="108"/>
      <c r="DI172" s="108"/>
      <c r="DJ172" s="108"/>
      <c r="DK172" s="108"/>
      <c r="DL172" s="108"/>
      <c r="DM172" s="108"/>
      <c r="DN172" s="108"/>
      <c r="DO172" s="108"/>
      <c r="DP172" s="108"/>
      <c r="DQ172" s="108"/>
      <c r="DR172" s="108"/>
      <c r="DS172" s="108"/>
      <c r="DT172" s="108"/>
      <c r="DU172" s="108"/>
      <c r="DV172" s="108"/>
      <c r="DW172" s="108"/>
      <c r="DX172" s="109"/>
    </row>
    <row r="173" spans="75:128" ht="20.25" customHeight="1" thickTop="1" x14ac:dyDescent="0.25">
      <c r="CF173" s="82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4"/>
    </row>
    <row r="174" spans="75:128" ht="20.25" customHeight="1" x14ac:dyDescent="0.25">
      <c r="BW174" s="6" t="str">
        <f>BK18</f>
        <v>12. KOLO</v>
      </c>
      <c r="BX174" s="6">
        <f>BL18</f>
        <v>0.44583333333333336</v>
      </c>
      <c r="BY174" s="6">
        <f t="shared" ref="BY174:CD174" si="20">BM18</f>
        <v>44</v>
      </c>
      <c r="BZ174" s="6" t="str">
        <f t="shared" si="20"/>
        <v>HŘIŠTĚ</v>
      </c>
      <c r="CA174" s="6" t="str">
        <f t="shared" si="20"/>
        <v>skupina</v>
      </c>
      <c r="CB174" s="6">
        <f t="shared" si="20"/>
        <v>4</v>
      </c>
      <c r="CC174" s="6" t="str">
        <f t="shared" si="20"/>
        <v>:</v>
      </c>
      <c r="CD174" s="6">
        <f t="shared" si="20"/>
        <v>8</v>
      </c>
      <c r="CF174" s="85"/>
      <c r="CG174" s="548" t="str">
        <f>BW174</f>
        <v>12. KOLO</v>
      </c>
      <c r="CH174" s="548"/>
      <c r="CI174" s="548"/>
      <c r="CJ174" s="548"/>
      <c r="CK174" s="86"/>
      <c r="CL174" s="86"/>
      <c r="CM174" s="86"/>
      <c r="CN174" s="86"/>
      <c r="CO174" s="86"/>
      <c r="CP174" s="86"/>
      <c r="CQ174" s="86"/>
      <c r="CR174" s="86"/>
      <c r="CS174" s="86"/>
      <c r="CT174" s="86"/>
      <c r="CU174" s="549">
        <f>BY174</f>
        <v>44</v>
      </c>
      <c r="CV174" s="549"/>
      <c r="CW174" s="550" t="s">
        <v>11</v>
      </c>
      <c r="CX174" s="550"/>
      <c r="CY174" s="550"/>
      <c r="CZ174" s="550"/>
      <c r="DA174" s="551" t="s">
        <v>12</v>
      </c>
      <c r="DB174" s="552">
        <f>BX174</f>
        <v>0.44583333333333336</v>
      </c>
      <c r="DC174" s="552"/>
      <c r="DD174" s="553" t="s">
        <v>9</v>
      </c>
      <c r="DE174" s="553"/>
      <c r="DF174" s="541" t="str">
        <f>CA175</f>
        <v>F</v>
      </c>
      <c r="DG174" s="86"/>
      <c r="DH174" s="86"/>
      <c r="DI174" s="86"/>
      <c r="DJ174" s="86"/>
      <c r="DK174" s="86"/>
      <c r="DL174" s="86"/>
      <c r="DM174" s="86"/>
      <c r="DN174" s="86"/>
      <c r="DO174" s="86"/>
      <c r="DP174" s="86"/>
      <c r="DQ174" s="86"/>
      <c r="DR174" s="87"/>
      <c r="DS174" s="542" t="s">
        <v>13</v>
      </c>
      <c r="DT174" s="542"/>
      <c r="DU174" s="542"/>
      <c r="DV174" s="543">
        <f>BZ175</f>
        <v>7</v>
      </c>
      <c r="DW174" s="543"/>
      <c r="DX174" s="88"/>
    </row>
    <row r="175" spans="75:128" ht="20.25" customHeight="1" x14ac:dyDescent="0.25">
      <c r="BZ175" s="6">
        <f>BN19</f>
        <v>7</v>
      </c>
      <c r="CA175" s="6" t="str">
        <f>BO19</f>
        <v>F</v>
      </c>
      <c r="CB175" s="6" t="str">
        <f>BP19</f>
        <v>Mnichovická "A"</v>
      </c>
      <c r="CC175" s="6">
        <f>BQ19</f>
        <v>0</v>
      </c>
      <c r="CD175" s="6" t="str">
        <f>BR19</f>
        <v>Kmochova  "B"</v>
      </c>
      <c r="CF175" s="85"/>
      <c r="CG175" s="548"/>
      <c r="CH175" s="548"/>
      <c r="CI175" s="548"/>
      <c r="CJ175" s="548"/>
      <c r="CK175" s="86"/>
      <c r="CL175" s="86"/>
      <c r="CM175" s="86"/>
      <c r="CN175" s="86"/>
      <c r="CO175" s="86"/>
      <c r="CP175" s="86"/>
      <c r="CQ175" s="86"/>
      <c r="CR175" s="86"/>
      <c r="CS175" s="86"/>
      <c r="CT175" s="86"/>
      <c r="CU175" s="549"/>
      <c r="CV175" s="549"/>
      <c r="CW175" s="550"/>
      <c r="CX175" s="550"/>
      <c r="CY175" s="550"/>
      <c r="CZ175" s="550"/>
      <c r="DA175" s="551"/>
      <c r="DB175" s="552"/>
      <c r="DC175" s="552"/>
      <c r="DD175" s="553"/>
      <c r="DE175" s="553"/>
      <c r="DF175" s="541"/>
      <c r="DG175" s="86"/>
      <c r="DH175" s="86"/>
      <c r="DI175" s="86"/>
      <c r="DJ175" s="86"/>
      <c r="DK175" s="86"/>
      <c r="DL175" s="86"/>
      <c r="DM175" s="86"/>
      <c r="DN175" s="86"/>
      <c r="DO175" s="86"/>
      <c r="DP175" s="86"/>
      <c r="DQ175" s="86"/>
      <c r="DR175" s="87"/>
      <c r="DS175" s="542"/>
      <c r="DT175" s="542"/>
      <c r="DU175" s="542"/>
      <c r="DV175" s="543"/>
      <c r="DW175" s="543"/>
      <c r="DX175" s="88"/>
    </row>
    <row r="176" spans="75:128" ht="20.25" customHeight="1" x14ac:dyDescent="0.25">
      <c r="CF176" s="85"/>
      <c r="CG176" s="89"/>
      <c r="CH176" s="89"/>
      <c r="CI176" s="89"/>
      <c r="CJ176" s="89"/>
      <c r="CK176" s="587" t="s">
        <v>16</v>
      </c>
      <c r="CL176" s="587"/>
      <c r="CM176" s="90">
        <f>CB174</f>
        <v>4</v>
      </c>
      <c r="CN176" s="91" t="s">
        <v>17</v>
      </c>
      <c r="CO176" s="585" t="str">
        <f>LOOKUP(CM176,$B$2:$B$9,$D$2:$D$9)</f>
        <v>Mnichovická "A"</v>
      </c>
      <c r="CP176" s="585"/>
      <c r="CQ176" s="585"/>
      <c r="CR176" s="585"/>
      <c r="CS176" s="585"/>
      <c r="CT176" s="585"/>
      <c r="CU176" s="585"/>
      <c r="CV176" s="585"/>
      <c r="CW176" s="585"/>
      <c r="CX176" s="585"/>
      <c r="CY176" s="586"/>
      <c r="CZ176" s="586"/>
      <c r="DA176" s="92"/>
      <c r="DB176" s="92"/>
      <c r="DC176" s="92"/>
      <c r="DD176" s="92"/>
      <c r="DE176" s="92"/>
      <c r="DF176" s="89"/>
      <c r="DG176" s="587" t="s">
        <v>16</v>
      </c>
      <c r="DH176" s="587"/>
      <c r="DI176" s="90">
        <f>CD174</f>
        <v>8</v>
      </c>
      <c r="DJ176" s="91" t="s">
        <v>17</v>
      </c>
      <c r="DK176" s="585" t="str">
        <f>LOOKUP(DI176,$B$2:$B$9,$D$2:$D$9)</f>
        <v>Kmochova  "B"</v>
      </c>
      <c r="DL176" s="585"/>
      <c r="DM176" s="585"/>
      <c r="DN176" s="585"/>
      <c r="DO176" s="585"/>
      <c r="DP176" s="585"/>
      <c r="DQ176" s="585"/>
      <c r="DR176" s="585"/>
      <c r="DS176" s="585"/>
      <c r="DT176" s="585"/>
      <c r="DU176" s="585"/>
      <c r="DV176" s="585"/>
      <c r="DW176" s="585"/>
      <c r="DX176" s="88"/>
    </row>
    <row r="177" spans="75:128" ht="20.25" customHeight="1" x14ac:dyDescent="0.25">
      <c r="CF177" s="85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89"/>
      <c r="DD177" s="89"/>
      <c r="DE177" s="89"/>
      <c r="DF177" s="89"/>
      <c r="DG177" s="89"/>
      <c r="DH177" s="89"/>
      <c r="DI177" s="89"/>
      <c r="DJ177" s="89"/>
      <c r="DK177" s="89"/>
      <c r="DL177" s="89"/>
      <c r="DM177" s="89"/>
      <c r="DN177" s="89"/>
      <c r="DO177" s="89"/>
      <c r="DP177" s="89"/>
      <c r="DQ177" s="89"/>
      <c r="DR177" s="93"/>
      <c r="DS177" s="93"/>
      <c r="DT177" s="93"/>
      <c r="DU177" s="93"/>
      <c r="DV177" s="93"/>
      <c r="DW177" s="93"/>
      <c r="DX177" s="88"/>
    </row>
    <row r="178" spans="75:128" ht="20.25" customHeight="1" x14ac:dyDescent="0.25">
      <c r="CF178" s="85"/>
      <c r="CG178" s="94" t="s">
        <v>21</v>
      </c>
      <c r="CH178" s="95">
        <f>CM176</f>
        <v>4</v>
      </c>
      <c r="CI178" s="96" t="s">
        <v>10</v>
      </c>
      <c r="CJ178" s="97">
        <v>1</v>
      </c>
      <c r="CK178" s="97">
        <v>2</v>
      </c>
      <c r="CL178" s="97">
        <v>3</v>
      </c>
      <c r="CM178" s="97">
        <v>4</v>
      </c>
      <c r="CN178" s="97">
        <v>5</v>
      </c>
      <c r="CO178" s="97">
        <v>6</v>
      </c>
      <c r="CP178" s="97">
        <v>7</v>
      </c>
      <c r="CQ178" s="97">
        <v>8</v>
      </c>
      <c r="CR178" s="97">
        <v>9</v>
      </c>
      <c r="CS178" s="97">
        <v>10</v>
      </c>
      <c r="CT178" s="97">
        <v>11</v>
      </c>
      <c r="CU178" s="97">
        <v>12</v>
      </c>
      <c r="CV178" s="97">
        <v>13</v>
      </c>
      <c r="CW178" s="97">
        <v>14</v>
      </c>
      <c r="CX178" s="97">
        <v>15</v>
      </c>
      <c r="CY178" s="97">
        <v>16</v>
      </c>
      <c r="CZ178" s="97">
        <v>17</v>
      </c>
      <c r="DA178" s="97">
        <v>18</v>
      </c>
      <c r="DB178" s="97">
        <v>19</v>
      </c>
      <c r="DC178" s="97">
        <v>20</v>
      </c>
      <c r="DD178" s="97">
        <v>21</v>
      </c>
      <c r="DE178" s="97">
        <v>22</v>
      </c>
      <c r="DF178" s="97">
        <v>23</v>
      </c>
      <c r="DG178" s="97">
        <v>24</v>
      </c>
      <c r="DH178" s="97">
        <v>25</v>
      </c>
      <c r="DI178" s="97">
        <v>26</v>
      </c>
      <c r="DJ178" s="97">
        <v>27</v>
      </c>
      <c r="DK178" s="97">
        <v>28</v>
      </c>
      <c r="DL178" s="97">
        <v>29</v>
      </c>
      <c r="DM178" s="97">
        <v>30</v>
      </c>
      <c r="DN178" s="97">
        <v>31</v>
      </c>
      <c r="DO178" s="97">
        <v>32</v>
      </c>
      <c r="DP178" s="97">
        <v>33</v>
      </c>
      <c r="DQ178" s="97">
        <v>34</v>
      </c>
      <c r="DR178" s="98">
        <v>35</v>
      </c>
      <c r="DS178" s="98">
        <v>36</v>
      </c>
      <c r="DT178" s="98">
        <v>37</v>
      </c>
      <c r="DU178" s="98">
        <v>38</v>
      </c>
      <c r="DV178" s="98">
        <v>39</v>
      </c>
      <c r="DW178" s="98">
        <v>40</v>
      </c>
      <c r="DX178" s="88"/>
    </row>
    <row r="179" spans="75:128" ht="20.25" customHeight="1" x14ac:dyDescent="0.25">
      <c r="CF179" s="85"/>
      <c r="CG179" s="99"/>
      <c r="CH179" s="100"/>
      <c r="CI179" s="101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2"/>
      <c r="DD179" s="102"/>
      <c r="DE179" s="102"/>
      <c r="DF179" s="102"/>
      <c r="DG179" s="102"/>
      <c r="DH179" s="102"/>
      <c r="DI179" s="102"/>
      <c r="DJ179" s="102"/>
      <c r="DK179" s="102"/>
      <c r="DL179" s="102"/>
      <c r="DM179" s="102"/>
      <c r="DN179" s="102"/>
      <c r="DO179" s="102"/>
      <c r="DP179" s="102"/>
      <c r="DQ179" s="102"/>
      <c r="DR179" s="103"/>
      <c r="DS179" s="103"/>
      <c r="DT179" s="103"/>
      <c r="DU179" s="103"/>
      <c r="DV179" s="103"/>
      <c r="DW179" s="103"/>
      <c r="DX179" s="88"/>
    </row>
    <row r="180" spans="75:128" ht="20.25" customHeight="1" x14ac:dyDescent="0.25">
      <c r="CF180" s="85"/>
      <c r="CG180" s="104" t="s">
        <v>21</v>
      </c>
      <c r="CH180" s="105">
        <f>DI176</f>
        <v>8</v>
      </c>
      <c r="CI180" s="106" t="s">
        <v>10</v>
      </c>
      <c r="CJ180" s="97">
        <v>1</v>
      </c>
      <c r="CK180" s="97">
        <v>2</v>
      </c>
      <c r="CL180" s="97">
        <v>3</v>
      </c>
      <c r="CM180" s="97">
        <v>4</v>
      </c>
      <c r="CN180" s="97">
        <v>5</v>
      </c>
      <c r="CO180" s="97">
        <v>6</v>
      </c>
      <c r="CP180" s="97">
        <v>7</v>
      </c>
      <c r="CQ180" s="97">
        <v>8</v>
      </c>
      <c r="CR180" s="97">
        <v>9</v>
      </c>
      <c r="CS180" s="97">
        <v>10</v>
      </c>
      <c r="CT180" s="97">
        <v>11</v>
      </c>
      <c r="CU180" s="97">
        <v>12</v>
      </c>
      <c r="CV180" s="97">
        <v>13</v>
      </c>
      <c r="CW180" s="97">
        <v>14</v>
      </c>
      <c r="CX180" s="97">
        <v>15</v>
      </c>
      <c r="CY180" s="97">
        <v>16</v>
      </c>
      <c r="CZ180" s="97">
        <v>17</v>
      </c>
      <c r="DA180" s="97">
        <v>18</v>
      </c>
      <c r="DB180" s="97">
        <v>19</v>
      </c>
      <c r="DC180" s="97">
        <v>20</v>
      </c>
      <c r="DD180" s="97">
        <v>21</v>
      </c>
      <c r="DE180" s="97">
        <v>22</v>
      </c>
      <c r="DF180" s="97">
        <v>23</v>
      </c>
      <c r="DG180" s="97">
        <v>24</v>
      </c>
      <c r="DH180" s="97">
        <v>25</v>
      </c>
      <c r="DI180" s="97">
        <v>26</v>
      </c>
      <c r="DJ180" s="97">
        <v>27</v>
      </c>
      <c r="DK180" s="97">
        <v>28</v>
      </c>
      <c r="DL180" s="97">
        <v>29</v>
      </c>
      <c r="DM180" s="97">
        <v>30</v>
      </c>
      <c r="DN180" s="97">
        <v>31</v>
      </c>
      <c r="DO180" s="97">
        <v>32</v>
      </c>
      <c r="DP180" s="97">
        <v>33</v>
      </c>
      <c r="DQ180" s="97">
        <v>34</v>
      </c>
      <c r="DR180" s="98">
        <v>35</v>
      </c>
      <c r="DS180" s="98">
        <v>36</v>
      </c>
      <c r="DT180" s="98">
        <v>37</v>
      </c>
      <c r="DU180" s="98">
        <v>38</v>
      </c>
      <c r="DV180" s="98">
        <v>39</v>
      </c>
      <c r="DW180" s="98">
        <v>40</v>
      </c>
      <c r="DX180" s="88"/>
    </row>
    <row r="181" spans="75:128" ht="20.25" customHeight="1" thickBot="1" x14ac:dyDescent="0.3">
      <c r="CF181" s="107"/>
      <c r="CG181" s="108"/>
      <c r="CH181" s="108"/>
      <c r="CI181" s="108"/>
      <c r="CJ181" s="108"/>
      <c r="CK181" s="108"/>
      <c r="CL181" s="108"/>
      <c r="CM181" s="108"/>
      <c r="CN181" s="108"/>
      <c r="CO181" s="108"/>
      <c r="CP181" s="108"/>
      <c r="CQ181" s="108"/>
      <c r="CR181" s="108"/>
      <c r="CS181" s="108"/>
      <c r="CT181" s="108"/>
      <c r="CU181" s="108"/>
      <c r="CV181" s="108"/>
      <c r="CW181" s="108"/>
      <c r="CX181" s="108"/>
      <c r="CY181" s="108"/>
      <c r="CZ181" s="108"/>
      <c r="DA181" s="108"/>
      <c r="DB181" s="108"/>
      <c r="DC181" s="108"/>
      <c r="DD181" s="108"/>
      <c r="DE181" s="108"/>
      <c r="DF181" s="108"/>
      <c r="DG181" s="108"/>
      <c r="DH181" s="108"/>
      <c r="DI181" s="108"/>
      <c r="DJ181" s="108"/>
      <c r="DK181" s="108"/>
      <c r="DL181" s="108"/>
      <c r="DM181" s="108"/>
      <c r="DN181" s="108"/>
      <c r="DO181" s="108"/>
      <c r="DP181" s="108"/>
      <c r="DQ181" s="108"/>
      <c r="DR181" s="108"/>
      <c r="DS181" s="108"/>
      <c r="DT181" s="108"/>
      <c r="DU181" s="108"/>
      <c r="DV181" s="108"/>
      <c r="DW181" s="108"/>
      <c r="DX181" s="109"/>
    </row>
    <row r="182" spans="75:128" ht="20.25" customHeight="1" thickTop="1" thickBot="1" x14ac:dyDescent="0.3"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</row>
    <row r="183" spans="75:128" ht="20.25" customHeight="1" thickTop="1" x14ac:dyDescent="0.25">
      <c r="CF183" s="82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4"/>
    </row>
    <row r="184" spans="75:128" ht="20.25" customHeight="1" x14ac:dyDescent="0.25">
      <c r="BW184" s="6" t="str">
        <f t="shared" ref="BW184:CD184" si="21">BK20</f>
        <v>13. KOLO</v>
      </c>
      <c r="BX184" s="6">
        <f t="shared" si="21"/>
        <v>0.45416666666666672</v>
      </c>
      <c r="BY184" s="6">
        <f t="shared" si="21"/>
        <v>48</v>
      </c>
      <c r="BZ184" s="6" t="str">
        <f t="shared" si="21"/>
        <v>HŘIŠTĚ</v>
      </c>
      <c r="CA184" s="6" t="str">
        <f t="shared" si="21"/>
        <v>skupina</v>
      </c>
      <c r="CB184" s="6">
        <f t="shared" si="21"/>
        <v>4</v>
      </c>
      <c r="CC184" s="6" t="str">
        <f t="shared" si="21"/>
        <v>:</v>
      </c>
      <c r="CD184" s="6">
        <f t="shared" si="21"/>
        <v>7</v>
      </c>
      <c r="CF184" s="85"/>
      <c r="CG184" s="548" t="str">
        <f>BW184</f>
        <v>13. KOLO</v>
      </c>
      <c r="CH184" s="548"/>
      <c r="CI184" s="548"/>
      <c r="CJ184" s="548"/>
      <c r="CK184" s="86"/>
      <c r="CL184" s="86"/>
      <c r="CM184" s="86"/>
      <c r="CN184" s="86"/>
      <c r="CO184" s="86"/>
      <c r="CP184" s="86"/>
      <c r="CQ184" s="86"/>
      <c r="CR184" s="86"/>
      <c r="CS184" s="86"/>
      <c r="CT184" s="86"/>
      <c r="CU184" s="549">
        <f>BY184</f>
        <v>48</v>
      </c>
      <c r="CV184" s="549"/>
      <c r="CW184" s="550" t="s">
        <v>11</v>
      </c>
      <c r="CX184" s="550"/>
      <c r="CY184" s="550"/>
      <c r="CZ184" s="550"/>
      <c r="DA184" s="551" t="s">
        <v>12</v>
      </c>
      <c r="DB184" s="552">
        <f>BX184</f>
        <v>0.45416666666666672</v>
      </c>
      <c r="DC184" s="552"/>
      <c r="DD184" s="553" t="s">
        <v>9</v>
      </c>
      <c r="DE184" s="553"/>
      <c r="DF184" s="541" t="str">
        <f>CA185</f>
        <v>F</v>
      </c>
      <c r="DG184" s="86"/>
      <c r="DH184" s="86"/>
      <c r="DI184" s="86"/>
      <c r="DJ184" s="86"/>
      <c r="DK184" s="86"/>
      <c r="DL184" s="86"/>
      <c r="DM184" s="86"/>
      <c r="DN184" s="86"/>
      <c r="DO184" s="86"/>
      <c r="DP184" s="86"/>
      <c r="DQ184" s="86"/>
      <c r="DR184" s="87"/>
      <c r="DS184" s="542" t="s">
        <v>13</v>
      </c>
      <c r="DT184" s="542"/>
      <c r="DU184" s="542"/>
      <c r="DV184" s="543">
        <f>BZ185</f>
        <v>7</v>
      </c>
      <c r="DW184" s="543"/>
      <c r="DX184" s="88"/>
    </row>
    <row r="185" spans="75:128" ht="20.25" customHeight="1" x14ac:dyDescent="0.25">
      <c r="BZ185" s="6">
        <f>BN21</f>
        <v>7</v>
      </c>
      <c r="CA185" s="6" t="str">
        <f>BO21</f>
        <v>F</v>
      </c>
      <c r="CB185" s="6" t="str">
        <f>BP21</f>
        <v>Mnichovická "A"</v>
      </c>
      <c r="CC185" s="6">
        <f>BQ21</f>
        <v>0</v>
      </c>
      <c r="CD185" s="6" t="str">
        <f>BR21</f>
        <v>Červ.Pečky "B"</v>
      </c>
      <c r="CF185" s="85"/>
      <c r="CG185" s="548"/>
      <c r="CH185" s="548"/>
      <c r="CI185" s="548"/>
      <c r="CJ185" s="548"/>
      <c r="CK185" s="86"/>
      <c r="CL185" s="86"/>
      <c r="CM185" s="86"/>
      <c r="CN185" s="86"/>
      <c r="CO185" s="86"/>
      <c r="CP185" s="86"/>
      <c r="CQ185" s="86"/>
      <c r="CR185" s="86"/>
      <c r="CS185" s="86"/>
      <c r="CT185" s="86"/>
      <c r="CU185" s="549"/>
      <c r="CV185" s="549"/>
      <c r="CW185" s="550"/>
      <c r="CX185" s="550"/>
      <c r="CY185" s="550"/>
      <c r="CZ185" s="550"/>
      <c r="DA185" s="551"/>
      <c r="DB185" s="552"/>
      <c r="DC185" s="552"/>
      <c r="DD185" s="553"/>
      <c r="DE185" s="553"/>
      <c r="DF185" s="541"/>
      <c r="DG185" s="86"/>
      <c r="DH185" s="86"/>
      <c r="DI185" s="86"/>
      <c r="DJ185" s="86"/>
      <c r="DK185" s="86"/>
      <c r="DL185" s="86"/>
      <c r="DM185" s="86"/>
      <c r="DN185" s="86"/>
      <c r="DO185" s="86"/>
      <c r="DP185" s="86"/>
      <c r="DQ185" s="86"/>
      <c r="DR185" s="87"/>
      <c r="DS185" s="542"/>
      <c r="DT185" s="542"/>
      <c r="DU185" s="542"/>
      <c r="DV185" s="543"/>
      <c r="DW185" s="543"/>
      <c r="DX185" s="88"/>
    </row>
    <row r="186" spans="75:128" ht="20.25" customHeight="1" x14ac:dyDescent="0.25">
      <c r="CF186" s="85"/>
      <c r="CG186" s="89"/>
      <c r="CH186" s="89"/>
      <c r="CI186" s="89"/>
      <c r="CJ186" s="89"/>
      <c r="CK186" s="587" t="s">
        <v>16</v>
      </c>
      <c r="CL186" s="587"/>
      <c r="CM186" s="90">
        <f>CB184</f>
        <v>4</v>
      </c>
      <c r="CN186" s="91" t="s">
        <v>17</v>
      </c>
      <c r="CO186" s="585" t="str">
        <f>LOOKUP(CM186,$B$2:$B$9,$D$2:$D$9)</f>
        <v>Mnichovická "A"</v>
      </c>
      <c r="CP186" s="585"/>
      <c r="CQ186" s="585"/>
      <c r="CR186" s="585"/>
      <c r="CS186" s="585"/>
      <c r="CT186" s="585"/>
      <c r="CU186" s="585"/>
      <c r="CV186" s="585"/>
      <c r="CW186" s="585"/>
      <c r="CX186" s="585"/>
      <c r="CY186" s="586"/>
      <c r="CZ186" s="586"/>
      <c r="DA186" s="92"/>
      <c r="DB186" s="92"/>
      <c r="DC186" s="92"/>
      <c r="DD186" s="92"/>
      <c r="DE186" s="92"/>
      <c r="DF186" s="89"/>
      <c r="DG186" s="587" t="s">
        <v>16</v>
      </c>
      <c r="DH186" s="587"/>
      <c r="DI186" s="90">
        <f>CD184</f>
        <v>7</v>
      </c>
      <c r="DJ186" s="91" t="s">
        <v>17</v>
      </c>
      <c r="DK186" s="585" t="str">
        <f>LOOKUP(DI186,$B$2:$B$9,$D$2:$D$9)</f>
        <v>Červ.Pečky "B"</v>
      </c>
      <c r="DL186" s="585"/>
      <c r="DM186" s="585"/>
      <c r="DN186" s="585"/>
      <c r="DO186" s="585"/>
      <c r="DP186" s="585"/>
      <c r="DQ186" s="585"/>
      <c r="DR186" s="585"/>
      <c r="DS186" s="585"/>
      <c r="DT186" s="585"/>
      <c r="DU186" s="585"/>
      <c r="DV186" s="585"/>
      <c r="DW186" s="585"/>
      <c r="DX186" s="88"/>
    </row>
    <row r="187" spans="75:128" ht="20.25" customHeight="1" x14ac:dyDescent="0.25">
      <c r="CF187" s="85"/>
      <c r="CG187" s="89"/>
      <c r="CH187" s="89"/>
      <c r="CI187" s="89"/>
      <c r="CJ187" s="89"/>
      <c r="CK187" s="89"/>
      <c r="CL187" s="89"/>
      <c r="CM187" s="89"/>
      <c r="CN187" s="89"/>
      <c r="CO187" s="89"/>
      <c r="CP187" s="89"/>
      <c r="CQ187" s="89"/>
      <c r="CR187" s="89"/>
      <c r="CS187" s="89"/>
      <c r="CT187" s="89"/>
      <c r="CU187" s="89"/>
      <c r="CV187" s="89"/>
      <c r="CW187" s="89"/>
      <c r="CX187" s="89"/>
      <c r="CY187" s="89"/>
      <c r="CZ187" s="89"/>
      <c r="DA187" s="89"/>
      <c r="DB187" s="89"/>
      <c r="DC187" s="89"/>
      <c r="DD187" s="89"/>
      <c r="DE187" s="89"/>
      <c r="DF187" s="89"/>
      <c r="DG187" s="89"/>
      <c r="DH187" s="89"/>
      <c r="DI187" s="89"/>
      <c r="DJ187" s="89"/>
      <c r="DK187" s="89"/>
      <c r="DL187" s="89"/>
      <c r="DM187" s="89"/>
      <c r="DN187" s="89"/>
      <c r="DO187" s="89"/>
      <c r="DP187" s="89"/>
      <c r="DQ187" s="89"/>
      <c r="DR187" s="93"/>
      <c r="DS187" s="93"/>
      <c r="DT187" s="93"/>
      <c r="DU187" s="93"/>
      <c r="DV187" s="93"/>
      <c r="DW187" s="93"/>
      <c r="DX187" s="88"/>
    </row>
    <row r="188" spans="75:128" ht="20.25" customHeight="1" x14ac:dyDescent="0.25">
      <c r="CF188" s="85"/>
      <c r="CG188" s="94" t="s">
        <v>21</v>
      </c>
      <c r="CH188" s="95">
        <f>CM186</f>
        <v>4</v>
      </c>
      <c r="CI188" s="96" t="s">
        <v>10</v>
      </c>
      <c r="CJ188" s="97">
        <v>1</v>
      </c>
      <c r="CK188" s="97">
        <v>2</v>
      </c>
      <c r="CL188" s="97">
        <v>3</v>
      </c>
      <c r="CM188" s="97">
        <v>4</v>
      </c>
      <c r="CN188" s="97">
        <v>5</v>
      </c>
      <c r="CO188" s="97">
        <v>6</v>
      </c>
      <c r="CP188" s="97">
        <v>7</v>
      </c>
      <c r="CQ188" s="97">
        <v>8</v>
      </c>
      <c r="CR188" s="97">
        <v>9</v>
      </c>
      <c r="CS188" s="97">
        <v>10</v>
      </c>
      <c r="CT188" s="97">
        <v>11</v>
      </c>
      <c r="CU188" s="97">
        <v>12</v>
      </c>
      <c r="CV188" s="97">
        <v>13</v>
      </c>
      <c r="CW188" s="97">
        <v>14</v>
      </c>
      <c r="CX188" s="97">
        <v>15</v>
      </c>
      <c r="CY188" s="97">
        <v>16</v>
      </c>
      <c r="CZ188" s="97">
        <v>17</v>
      </c>
      <c r="DA188" s="97">
        <v>18</v>
      </c>
      <c r="DB188" s="97">
        <v>19</v>
      </c>
      <c r="DC188" s="97">
        <v>20</v>
      </c>
      <c r="DD188" s="97">
        <v>21</v>
      </c>
      <c r="DE188" s="97">
        <v>22</v>
      </c>
      <c r="DF188" s="97">
        <v>23</v>
      </c>
      <c r="DG188" s="97">
        <v>24</v>
      </c>
      <c r="DH188" s="97">
        <v>25</v>
      </c>
      <c r="DI188" s="97">
        <v>26</v>
      </c>
      <c r="DJ188" s="97">
        <v>27</v>
      </c>
      <c r="DK188" s="97">
        <v>28</v>
      </c>
      <c r="DL188" s="97">
        <v>29</v>
      </c>
      <c r="DM188" s="97">
        <v>30</v>
      </c>
      <c r="DN188" s="97">
        <v>31</v>
      </c>
      <c r="DO188" s="97">
        <v>32</v>
      </c>
      <c r="DP188" s="97">
        <v>33</v>
      </c>
      <c r="DQ188" s="97">
        <v>34</v>
      </c>
      <c r="DR188" s="98">
        <v>35</v>
      </c>
      <c r="DS188" s="98">
        <v>36</v>
      </c>
      <c r="DT188" s="98">
        <v>37</v>
      </c>
      <c r="DU188" s="98">
        <v>38</v>
      </c>
      <c r="DV188" s="98">
        <v>39</v>
      </c>
      <c r="DW188" s="98">
        <v>40</v>
      </c>
      <c r="DX188" s="88"/>
    </row>
    <row r="189" spans="75:128" ht="20.25" customHeight="1" x14ac:dyDescent="0.25">
      <c r="CF189" s="85"/>
      <c r="CG189" s="99"/>
      <c r="CH189" s="100"/>
      <c r="CI189" s="101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  <c r="DA189" s="102"/>
      <c r="DB189" s="102"/>
      <c r="DC189" s="102"/>
      <c r="DD189" s="102"/>
      <c r="DE189" s="102"/>
      <c r="DF189" s="102"/>
      <c r="DG189" s="102"/>
      <c r="DH189" s="102"/>
      <c r="DI189" s="102"/>
      <c r="DJ189" s="102"/>
      <c r="DK189" s="102"/>
      <c r="DL189" s="102"/>
      <c r="DM189" s="102"/>
      <c r="DN189" s="102"/>
      <c r="DO189" s="102"/>
      <c r="DP189" s="102"/>
      <c r="DQ189" s="102"/>
      <c r="DR189" s="103"/>
      <c r="DS189" s="103"/>
      <c r="DT189" s="103"/>
      <c r="DU189" s="103"/>
      <c r="DV189" s="103"/>
      <c r="DW189" s="103"/>
      <c r="DX189" s="88"/>
    </row>
    <row r="190" spans="75:128" ht="20.25" customHeight="1" x14ac:dyDescent="0.25">
      <c r="CF190" s="85"/>
      <c r="CG190" s="104" t="s">
        <v>21</v>
      </c>
      <c r="CH190" s="105">
        <f>DI186</f>
        <v>7</v>
      </c>
      <c r="CI190" s="106" t="s">
        <v>10</v>
      </c>
      <c r="CJ190" s="97">
        <v>1</v>
      </c>
      <c r="CK190" s="97">
        <v>2</v>
      </c>
      <c r="CL190" s="97">
        <v>3</v>
      </c>
      <c r="CM190" s="97">
        <v>4</v>
      </c>
      <c r="CN190" s="97">
        <v>5</v>
      </c>
      <c r="CO190" s="97">
        <v>6</v>
      </c>
      <c r="CP190" s="97">
        <v>7</v>
      </c>
      <c r="CQ190" s="97">
        <v>8</v>
      </c>
      <c r="CR190" s="97">
        <v>9</v>
      </c>
      <c r="CS190" s="97">
        <v>10</v>
      </c>
      <c r="CT190" s="97">
        <v>11</v>
      </c>
      <c r="CU190" s="97">
        <v>12</v>
      </c>
      <c r="CV190" s="97">
        <v>13</v>
      </c>
      <c r="CW190" s="97">
        <v>14</v>
      </c>
      <c r="CX190" s="97">
        <v>15</v>
      </c>
      <c r="CY190" s="97">
        <v>16</v>
      </c>
      <c r="CZ190" s="97">
        <v>17</v>
      </c>
      <c r="DA190" s="97">
        <v>18</v>
      </c>
      <c r="DB190" s="97">
        <v>19</v>
      </c>
      <c r="DC190" s="97">
        <v>20</v>
      </c>
      <c r="DD190" s="97">
        <v>21</v>
      </c>
      <c r="DE190" s="97">
        <v>22</v>
      </c>
      <c r="DF190" s="97">
        <v>23</v>
      </c>
      <c r="DG190" s="97">
        <v>24</v>
      </c>
      <c r="DH190" s="97">
        <v>25</v>
      </c>
      <c r="DI190" s="97">
        <v>26</v>
      </c>
      <c r="DJ190" s="97">
        <v>27</v>
      </c>
      <c r="DK190" s="97">
        <v>28</v>
      </c>
      <c r="DL190" s="97">
        <v>29</v>
      </c>
      <c r="DM190" s="97">
        <v>30</v>
      </c>
      <c r="DN190" s="97">
        <v>31</v>
      </c>
      <c r="DO190" s="97">
        <v>32</v>
      </c>
      <c r="DP190" s="97">
        <v>33</v>
      </c>
      <c r="DQ190" s="97">
        <v>34</v>
      </c>
      <c r="DR190" s="98">
        <v>35</v>
      </c>
      <c r="DS190" s="98">
        <v>36</v>
      </c>
      <c r="DT190" s="98">
        <v>37</v>
      </c>
      <c r="DU190" s="98">
        <v>38</v>
      </c>
      <c r="DV190" s="98">
        <v>39</v>
      </c>
      <c r="DW190" s="98">
        <v>40</v>
      </c>
      <c r="DX190" s="88"/>
    </row>
    <row r="191" spans="75:128" ht="20.25" customHeight="1" thickBot="1" x14ac:dyDescent="0.3">
      <c r="CF191" s="107"/>
      <c r="CG191" s="108"/>
      <c r="CH191" s="108"/>
      <c r="CI191" s="108"/>
      <c r="CJ191" s="108"/>
      <c r="CK191" s="108"/>
      <c r="CL191" s="108"/>
      <c r="CM191" s="108"/>
      <c r="CN191" s="108"/>
      <c r="CO191" s="108"/>
      <c r="CP191" s="108"/>
      <c r="CQ191" s="108"/>
      <c r="CR191" s="108"/>
      <c r="CS191" s="108"/>
      <c r="CT191" s="108"/>
      <c r="CU191" s="108"/>
      <c r="CV191" s="108"/>
      <c r="CW191" s="108"/>
      <c r="CX191" s="108"/>
      <c r="CY191" s="108"/>
      <c r="CZ191" s="108"/>
      <c r="DA191" s="108"/>
      <c r="DB191" s="108"/>
      <c r="DC191" s="108"/>
      <c r="DD191" s="108"/>
      <c r="DE191" s="108"/>
      <c r="DF191" s="108"/>
      <c r="DG191" s="108"/>
      <c r="DH191" s="108"/>
      <c r="DI191" s="108"/>
      <c r="DJ191" s="108"/>
      <c r="DK191" s="108"/>
      <c r="DL191" s="108"/>
      <c r="DM191" s="108"/>
      <c r="DN191" s="108"/>
      <c r="DO191" s="108"/>
      <c r="DP191" s="108"/>
      <c r="DQ191" s="108"/>
      <c r="DR191" s="108"/>
      <c r="DS191" s="108"/>
      <c r="DT191" s="108"/>
      <c r="DU191" s="108"/>
      <c r="DV191" s="108"/>
      <c r="DW191" s="108"/>
      <c r="DX191" s="109"/>
    </row>
    <row r="192" spans="75:128" ht="20.25" customHeight="1" thickTop="1" x14ac:dyDescent="0.25">
      <c r="CF192" s="82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4"/>
    </row>
    <row r="193" spans="75:128" ht="20.25" customHeight="1" x14ac:dyDescent="0.25">
      <c r="BW193" s="6" t="str">
        <f>BK22</f>
        <v>14. KOLO</v>
      </c>
      <c r="BX193" s="6">
        <f>BL22</f>
        <v>0.46250000000000008</v>
      </c>
      <c r="BY193" s="6">
        <f>BM22</f>
        <v>52</v>
      </c>
      <c r="BZ193" s="6" t="str">
        <f t="shared" ref="BZ193:CD194" si="22">BN22</f>
        <v>HŘIŠTĚ</v>
      </c>
      <c r="CA193" s="6" t="str">
        <f t="shared" si="22"/>
        <v>skupina</v>
      </c>
      <c r="CB193" s="6">
        <f t="shared" si="22"/>
        <v>4</v>
      </c>
      <c r="CC193" s="6" t="str">
        <f t="shared" si="22"/>
        <v>:</v>
      </c>
      <c r="CD193" s="6">
        <f t="shared" si="22"/>
        <v>6</v>
      </c>
      <c r="CF193" s="85"/>
      <c r="CG193" s="548" t="str">
        <f>BW193</f>
        <v>14. KOLO</v>
      </c>
      <c r="CH193" s="548"/>
      <c r="CI193" s="548"/>
      <c r="CJ193" s="548"/>
      <c r="CK193" s="86"/>
      <c r="CL193" s="86"/>
      <c r="CM193" s="86"/>
      <c r="CN193" s="86"/>
      <c r="CO193" s="86"/>
      <c r="CP193" s="86"/>
      <c r="CQ193" s="86"/>
      <c r="CR193" s="86"/>
      <c r="CS193" s="86"/>
      <c r="CT193" s="86"/>
      <c r="CU193" s="549">
        <f>BY193</f>
        <v>52</v>
      </c>
      <c r="CV193" s="549"/>
      <c r="CW193" s="550" t="s">
        <v>11</v>
      </c>
      <c r="CX193" s="550"/>
      <c r="CY193" s="550"/>
      <c r="CZ193" s="550"/>
      <c r="DA193" s="551" t="s">
        <v>12</v>
      </c>
      <c r="DB193" s="552">
        <f>BX193</f>
        <v>0.46250000000000008</v>
      </c>
      <c r="DC193" s="552"/>
      <c r="DD193" s="553" t="s">
        <v>9</v>
      </c>
      <c r="DE193" s="553"/>
      <c r="DF193" s="541" t="str">
        <f>CA194</f>
        <v>F</v>
      </c>
      <c r="DG193" s="86"/>
      <c r="DH193" s="86"/>
      <c r="DI193" s="86"/>
      <c r="DJ193" s="86"/>
      <c r="DK193" s="86"/>
      <c r="DL193" s="86"/>
      <c r="DM193" s="86"/>
      <c r="DN193" s="86"/>
      <c r="DO193" s="86"/>
      <c r="DP193" s="86"/>
      <c r="DQ193" s="86"/>
      <c r="DR193" s="87"/>
      <c r="DS193" s="542" t="s">
        <v>13</v>
      </c>
      <c r="DT193" s="542"/>
      <c r="DU193" s="542"/>
      <c r="DV193" s="543">
        <f>BZ194</f>
        <v>7</v>
      </c>
      <c r="DW193" s="543"/>
      <c r="DX193" s="88"/>
    </row>
    <row r="194" spans="75:128" ht="20.25" customHeight="1" x14ac:dyDescent="0.25">
      <c r="BZ194" s="6">
        <f t="shared" si="22"/>
        <v>7</v>
      </c>
      <c r="CA194" s="6" t="str">
        <f t="shared" si="22"/>
        <v>F</v>
      </c>
      <c r="CB194" s="6" t="str">
        <f t="shared" si="22"/>
        <v>Mnichovická "A"</v>
      </c>
      <c r="CC194" s="6">
        <f t="shared" si="22"/>
        <v>0</v>
      </c>
      <c r="CD194" s="6" t="str">
        <f t="shared" si="22"/>
        <v>Prok.Velikého "A"</v>
      </c>
      <c r="CF194" s="85"/>
      <c r="CG194" s="548"/>
      <c r="CH194" s="548"/>
      <c r="CI194" s="548"/>
      <c r="CJ194" s="548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549"/>
      <c r="CV194" s="549"/>
      <c r="CW194" s="550"/>
      <c r="CX194" s="550"/>
      <c r="CY194" s="550"/>
      <c r="CZ194" s="550"/>
      <c r="DA194" s="551"/>
      <c r="DB194" s="552"/>
      <c r="DC194" s="552"/>
      <c r="DD194" s="553"/>
      <c r="DE194" s="553"/>
      <c r="DF194" s="541"/>
      <c r="DG194" s="86"/>
      <c r="DH194" s="86"/>
      <c r="DI194" s="86"/>
      <c r="DJ194" s="86"/>
      <c r="DK194" s="86"/>
      <c r="DL194" s="86"/>
      <c r="DM194" s="86"/>
      <c r="DN194" s="86"/>
      <c r="DO194" s="86"/>
      <c r="DP194" s="86"/>
      <c r="DQ194" s="86"/>
      <c r="DR194" s="87"/>
      <c r="DS194" s="542"/>
      <c r="DT194" s="542"/>
      <c r="DU194" s="542"/>
      <c r="DV194" s="543"/>
      <c r="DW194" s="543"/>
      <c r="DX194" s="88"/>
    </row>
    <row r="195" spans="75:128" ht="20.25" customHeight="1" x14ac:dyDescent="0.25">
      <c r="CF195" s="85"/>
      <c r="CG195" s="89"/>
      <c r="CH195" s="89"/>
      <c r="CI195" s="89"/>
      <c r="CJ195" s="89"/>
      <c r="CK195" s="587" t="s">
        <v>16</v>
      </c>
      <c r="CL195" s="587"/>
      <c r="CM195" s="90">
        <f>CB193</f>
        <v>4</v>
      </c>
      <c r="CN195" s="91" t="s">
        <v>17</v>
      </c>
      <c r="CO195" s="585" t="str">
        <f>LOOKUP(CM195,$B$2:$B$9,$D$2:$D$9)</f>
        <v>Mnichovická "A"</v>
      </c>
      <c r="CP195" s="585"/>
      <c r="CQ195" s="585"/>
      <c r="CR195" s="585"/>
      <c r="CS195" s="585"/>
      <c r="CT195" s="585"/>
      <c r="CU195" s="585"/>
      <c r="CV195" s="585"/>
      <c r="CW195" s="585"/>
      <c r="CX195" s="585"/>
      <c r="CY195" s="586"/>
      <c r="CZ195" s="586"/>
      <c r="DA195" s="92"/>
      <c r="DB195" s="92"/>
      <c r="DC195" s="92"/>
      <c r="DD195" s="92"/>
      <c r="DE195" s="92"/>
      <c r="DF195" s="89"/>
      <c r="DG195" s="587" t="s">
        <v>16</v>
      </c>
      <c r="DH195" s="587"/>
      <c r="DI195" s="90">
        <f>CD193</f>
        <v>6</v>
      </c>
      <c r="DJ195" s="91" t="s">
        <v>17</v>
      </c>
      <c r="DK195" s="585" t="str">
        <f>LOOKUP(DI195,$B$2:$B$9,$D$2:$D$9)</f>
        <v>Prok.Velikého "A"</v>
      </c>
      <c r="DL195" s="585"/>
      <c r="DM195" s="585"/>
      <c r="DN195" s="585"/>
      <c r="DO195" s="585"/>
      <c r="DP195" s="585"/>
      <c r="DQ195" s="585"/>
      <c r="DR195" s="585"/>
      <c r="DS195" s="585"/>
      <c r="DT195" s="585"/>
      <c r="DU195" s="585"/>
      <c r="DV195" s="585"/>
      <c r="DW195" s="585"/>
      <c r="DX195" s="88"/>
    </row>
    <row r="196" spans="75:128" ht="20.25" customHeight="1" x14ac:dyDescent="0.25">
      <c r="CF196" s="85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/>
      <c r="CY196" s="89"/>
      <c r="CZ196" s="89"/>
      <c r="DA196" s="89"/>
      <c r="DB196" s="89"/>
      <c r="DC196" s="89"/>
      <c r="DD196" s="89"/>
      <c r="DE196" s="89"/>
      <c r="DF196" s="89"/>
      <c r="DG196" s="89"/>
      <c r="DH196" s="89"/>
      <c r="DI196" s="89"/>
      <c r="DJ196" s="89"/>
      <c r="DK196" s="89"/>
      <c r="DL196" s="89"/>
      <c r="DM196" s="89"/>
      <c r="DN196" s="89"/>
      <c r="DO196" s="89"/>
      <c r="DP196" s="89"/>
      <c r="DQ196" s="89"/>
      <c r="DR196" s="93"/>
      <c r="DS196" s="93"/>
      <c r="DT196" s="93"/>
      <c r="DU196" s="93"/>
      <c r="DV196" s="93"/>
      <c r="DW196" s="93"/>
      <c r="DX196" s="88"/>
    </row>
    <row r="197" spans="75:128" ht="20.25" customHeight="1" x14ac:dyDescent="0.25">
      <c r="CF197" s="85"/>
      <c r="CG197" s="94" t="s">
        <v>21</v>
      </c>
      <c r="CH197" s="95">
        <f>CM195</f>
        <v>4</v>
      </c>
      <c r="CI197" s="96" t="s">
        <v>10</v>
      </c>
      <c r="CJ197" s="97">
        <v>1</v>
      </c>
      <c r="CK197" s="97">
        <v>2</v>
      </c>
      <c r="CL197" s="97">
        <v>3</v>
      </c>
      <c r="CM197" s="97">
        <v>4</v>
      </c>
      <c r="CN197" s="97">
        <v>5</v>
      </c>
      <c r="CO197" s="97">
        <v>6</v>
      </c>
      <c r="CP197" s="97">
        <v>7</v>
      </c>
      <c r="CQ197" s="97">
        <v>8</v>
      </c>
      <c r="CR197" s="97">
        <v>9</v>
      </c>
      <c r="CS197" s="97">
        <v>10</v>
      </c>
      <c r="CT197" s="97">
        <v>11</v>
      </c>
      <c r="CU197" s="97">
        <v>12</v>
      </c>
      <c r="CV197" s="97">
        <v>13</v>
      </c>
      <c r="CW197" s="97">
        <v>14</v>
      </c>
      <c r="CX197" s="97">
        <v>15</v>
      </c>
      <c r="CY197" s="97">
        <v>16</v>
      </c>
      <c r="CZ197" s="97">
        <v>17</v>
      </c>
      <c r="DA197" s="97">
        <v>18</v>
      </c>
      <c r="DB197" s="97">
        <v>19</v>
      </c>
      <c r="DC197" s="97">
        <v>20</v>
      </c>
      <c r="DD197" s="97">
        <v>21</v>
      </c>
      <c r="DE197" s="97">
        <v>22</v>
      </c>
      <c r="DF197" s="97">
        <v>23</v>
      </c>
      <c r="DG197" s="97">
        <v>24</v>
      </c>
      <c r="DH197" s="97">
        <v>25</v>
      </c>
      <c r="DI197" s="97">
        <v>26</v>
      </c>
      <c r="DJ197" s="97">
        <v>27</v>
      </c>
      <c r="DK197" s="97">
        <v>28</v>
      </c>
      <c r="DL197" s="97">
        <v>29</v>
      </c>
      <c r="DM197" s="97">
        <v>30</v>
      </c>
      <c r="DN197" s="97">
        <v>31</v>
      </c>
      <c r="DO197" s="97">
        <v>32</v>
      </c>
      <c r="DP197" s="97">
        <v>33</v>
      </c>
      <c r="DQ197" s="97">
        <v>34</v>
      </c>
      <c r="DR197" s="98">
        <v>35</v>
      </c>
      <c r="DS197" s="98">
        <v>36</v>
      </c>
      <c r="DT197" s="98">
        <v>37</v>
      </c>
      <c r="DU197" s="98">
        <v>38</v>
      </c>
      <c r="DV197" s="98">
        <v>39</v>
      </c>
      <c r="DW197" s="98">
        <v>40</v>
      </c>
      <c r="DX197" s="88"/>
    </row>
    <row r="198" spans="75:128" ht="20.25" customHeight="1" x14ac:dyDescent="0.25">
      <c r="CF198" s="85"/>
      <c r="CG198" s="99"/>
      <c r="CH198" s="100"/>
      <c r="CI198" s="101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  <c r="CW198" s="102"/>
      <c r="CX198" s="102"/>
      <c r="CY198" s="102"/>
      <c r="CZ198" s="102"/>
      <c r="DA198" s="102"/>
      <c r="DB198" s="102"/>
      <c r="DC198" s="102"/>
      <c r="DD198" s="102"/>
      <c r="DE198" s="102"/>
      <c r="DF198" s="102"/>
      <c r="DG198" s="102"/>
      <c r="DH198" s="102"/>
      <c r="DI198" s="102"/>
      <c r="DJ198" s="102"/>
      <c r="DK198" s="102"/>
      <c r="DL198" s="102"/>
      <c r="DM198" s="102"/>
      <c r="DN198" s="102"/>
      <c r="DO198" s="102"/>
      <c r="DP198" s="102"/>
      <c r="DQ198" s="102"/>
      <c r="DR198" s="103"/>
      <c r="DS198" s="103"/>
      <c r="DT198" s="103"/>
      <c r="DU198" s="103"/>
      <c r="DV198" s="103"/>
      <c r="DW198" s="103"/>
      <c r="DX198" s="88"/>
    </row>
    <row r="199" spans="75:128" ht="20.25" customHeight="1" x14ac:dyDescent="0.25">
      <c r="CF199" s="85"/>
      <c r="CG199" s="104" t="s">
        <v>21</v>
      </c>
      <c r="CH199" s="105">
        <f>DI195</f>
        <v>6</v>
      </c>
      <c r="CI199" s="106" t="s">
        <v>10</v>
      </c>
      <c r="CJ199" s="97">
        <v>1</v>
      </c>
      <c r="CK199" s="97">
        <v>2</v>
      </c>
      <c r="CL199" s="97">
        <v>3</v>
      </c>
      <c r="CM199" s="97">
        <v>4</v>
      </c>
      <c r="CN199" s="97">
        <v>5</v>
      </c>
      <c r="CO199" s="97">
        <v>6</v>
      </c>
      <c r="CP199" s="97">
        <v>7</v>
      </c>
      <c r="CQ199" s="97">
        <v>8</v>
      </c>
      <c r="CR199" s="97">
        <v>9</v>
      </c>
      <c r="CS199" s="97">
        <v>10</v>
      </c>
      <c r="CT199" s="97">
        <v>11</v>
      </c>
      <c r="CU199" s="97">
        <v>12</v>
      </c>
      <c r="CV199" s="97">
        <v>13</v>
      </c>
      <c r="CW199" s="97">
        <v>14</v>
      </c>
      <c r="CX199" s="97">
        <v>15</v>
      </c>
      <c r="CY199" s="97">
        <v>16</v>
      </c>
      <c r="CZ199" s="97">
        <v>17</v>
      </c>
      <c r="DA199" s="97">
        <v>18</v>
      </c>
      <c r="DB199" s="97">
        <v>19</v>
      </c>
      <c r="DC199" s="97">
        <v>20</v>
      </c>
      <c r="DD199" s="97">
        <v>21</v>
      </c>
      <c r="DE199" s="97">
        <v>22</v>
      </c>
      <c r="DF199" s="97">
        <v>23</v>
      </c>
      <c r="DG199" s="97">
        <v>24</v>
      </c>
      <c r="DH199" s="97">
        <v>25</v>
      </c>
      <c r="DI199" s="97">
        <v>26</v>
      </c>
      <c r="DJ199" s="97">
        <v>27</v>
      </c>
      <c r="DK199" s="97">
        <v>28</v>
      </c>
      <c r="DL199" s="97">
        <v>29</v>
      </c>
      <c r="DM199" s="97">
        <v>30</v>
      </c>
      <c r="DN199" s="97">
        <v>31</v>
      </c>
      <c r="DO199" s="97">
        <v>32</v>
      </c>
      <c r="DP199" s="97">
        <v>33</v>
      </c>
      <c r="DQ199" s="97">
        <v>34</v>
      </c>
      <c r="DR199" s="98">
        <v>35</v>
      </c>
      <c r="DS199" s="98">
        <v>36</v>
      </c>
      <c r="DT199" s="98">
        <v>37</v>
      </c>
      <c r="DU199" s="98">
        <v>38</v>
      </c>
      <c r="DV199" s="98">
        <v>39</v>
      </c>
      <c r="DW199" s="98">
        <v>40</v>
      </c>
      <c r="DX199" s="88"/>
    </row>
    <row r="200" spans="75:128" ht="20.25" customHeight="1" thickBot="1" x14ac:dyDescent="0.3">
      <c r="CF200" s="107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9"/>
    </row>
    <row r="201" spans="75:128" ht="20.25" customHeight="1" thickTop="1" x14ac:dyDescent="0.25">
      <c r="CF201" s="82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83"/>
      <c r="DQ201" s="83"/>
      <c r="DR201" s="83"/>
      <c r="DS201" s="83"/>
      <c r="DT201" s="83"/>
      <c r="DU201" s="83"/>
      <c r="DV201" s="83"/>
      <c r="DW201" s="83"/>
      <c r="DX201" s="84"/>
    </row>
    <row r="202" spans="75:128" ht="20.25" customHeight="1" x14ac:dyDescent="0.25">
      <c r="BW202" s="6" t="str">
        <f>BK24</f>
        <v>15. KOLO</v>
      </c>
      <c r="BX202" s="6">
        <f>BL24</f>
        <v>0.47083333333333344</v>
      </c>
      <c r="BY202" s="6">
        <f>BM24</f>
        <v>56</v>
      </c>
      <c r="BZ202" s="6" t="str">
        <f t="shared" ref="BZ202:CD203" si="23">BN24</f>
        <v>HŘIŠTĚ</v>
      </c>
      <c r="CA202" s="6" t="str">
        <f t="shared" si="23"/>
        <v>skupina</v>
      </c>
      <c r="CB202" s="6">
        <f t="shared" si="23"/>
        <v>6</v>
      </c>
      <c r="CC202" s="6" t="str">
        <f t="shared" si="23"/>
        <v>:</v>
      </c>
      <c r="CD202" s="6">
        <f t="shared" si="23"/>
        <v>7</v>
      </c>
      <c r="CF202" s="85"/>
      <c r="CG202" s="548" t="str">
        <f>BW202</f>
        <v>15. KOLO</v>
      </c>
      <c r="CH202" s="548"/>
      <c r="CI202" s="548"/>
      <c r="CJ202" s="548"/>
      <c r="CK202" s="86"/>
      <c r="CL202" s="86"/>
      <c r="CM202" s="86"/>
      <c r="CN202" s="86"/>
      <c r="CO202" s="86"/>
      <c r="CP202" s="86"/>
      <c r="CQ202" s="86"/>
      <c r="CR202" s="86"/>
      <c r="CS202" s="86"/>
      <c r="CT202" s="86"/>
      <c r="CU202" s="549">
        <f>BY202</f>
        <v>56</v>
      </c>
      <c r="CV202" s="549"/>
      <c r="CW202" s="550" t="s">
        <v>11</v>
      </c>
      <c r="CX202" s="550"/>
      <c r="CY202" s="550"/>
      <c r="CZ202" s="550"/>
      <c r="DA202" s="551" t="s">
        <v>12</v>
      </c>
      <c r="DB202" s="552">
        <f>BX202</f>
        <v>0.47083333333333344</v>
      </c>
      <c r="DC202" s="552"/>
      <c r="DD202" s="553" t="s">
        <v>9</v>
      </c>
      <c r="DE202" s="553"/>
      <c r="DF202" s="541" t="str">
        <f>CA203</f>
        <v>F</v>
      </c>
      <c r="DG202" s="86"/>
      <c r="DH202" s="86"/>
      <c r="DI202" s="86"/>
      <c r="DJ202" s="86"/>
      <c r="DK202" s="86"/>
      <c r="DL202" s="86"/>
      <c r="DM202" s="86"/>
      <c r="DN202" s="86"/>
      <c r="DO202" s="86"/>
      <c r="DP202" s="86"/>
      <c r="DQ202" s="86"/>
      <c r="DR202" s="87"/>
      <c r="DS202" s="542" t="s">
        <v>13</v>
      </c>
      <c r="DT202" s="542"/>
      <c r="DU202" s="542"/>
      <c r="DV202" s="543">
        <f>BZ203</f>
        <v>7</v>
      </c>
      <c r="DW202" s="543"/>
      <c r="DX202" s="88"/>
    </row>
    <row r="203" spans="75:128" ht="20.25" customHeight="1" x14ac:dyDescent="0.25">
      <c r="BZ203" s="6">
        <f t="shared" si="23"/>
        <v>7</v>
      </c>
      <c r="CA203" s="6" t="str">
        <f t="shared" si="23"/>
        <v>F</v>
      </c>
      <c r="CB203" s="6" t="str">
        <f t="shared" si="23"/>
        <v>Prok.Velikého "A"</v>
      </c>
      <c r="CC203" s="6">
        <f t="shared" si="23"/>
        <v>0</v>
      </c>
      <c r="CD203" s="6" t="str">
        <f t="shared" si="23"/>
        <v>Červ.Pečky "B"</v>
      </c>
      <c r="CF203" s="85"/>
      <c r="CG203" s="548"/>
      <c r="CH203" s="548"/>
      <c r="CI203" s="548"/>
      <c r="CJ203" s="548"/>
      <c r="CK203" s="86"/>
      <c r="CL203" s="86"/>
      <c r="CM203" s="86"/>
      <c r="CN203" s="86"/>
      <c r="CO203" s="86"/>
      <c r="CP203" s="86"/>
      <c r="CQ203" s="86"/>
      <c r="CR203" s="86"/>
      <c r="CS203" s="86"/>
      <c r="CT203" s="86"/>
      <c r="CU203" s="549"/>
      <c r="CV203" s="549"/>
      <c r="CW203" s="550"/>
      <c r="CX203" s="550"/>
      <c r="CY203" s="550"/>
      <c r="CZ203" s="550"/>
      <c r="DA203" s="551"/>
      <c r="DB203" s="552"/>
      <c r="DC203" s="552"/>
      <c r="DD203" s="553"/>
      <c r="DE203" s="553"/>
      <c r="DF203" s="541"/>
      <c r="DG203" s="86"/>
      <c r="DH203" s="86"/>
      <c r="DI203" s="86"/>
      <c r="DJ203" s="86"/>
      <c r="DK203" s="86"/>
      <c r="DL203" s="86"/>
      <c r="DM203" s="86"/>
      <c r="DN203" s="86"/>
      <c r="DO203" s="86"/>
      <c r="DP203" s="86"/>
      <c r="DQ203" s="86"/>
      <c r="DR203" s="87"/>
      <c r="DS203" s="542"/>
      <c r="DT203" s="542"/>
      <c r="DU203" s="542"/>
      <c r="DV203" s="543"/>
      <c r="DW203" s="543"/>
      <c r="DX203" s="88"/>
    </row>
    <row r="204" spans="75:128" ht="20.25" customHeight="1" x14ac:dyDescent="0.25">
      <c r="CF204" s="85"/>
      <c r="CG204" s="89"/>
      <c r="CH204" s="89"/>
      <c r="CI204" s="89"/>
      <c r="CJ204" s="89"/>
      <c r="CK204" s="587" t="s">
        <v>16</v>
      </c>
      <c r="CL204" s="587"/>
      <c r="CM204" s="90">
        <f>CB202</f>
        <v>6</v>
      </c>
      <c r="CN204" s="91" t="s">
        <v>17</v>
      </c>
      <c r="CO204" s="585" t="str">
        <f>LOOKUP(CM204,$B$2:$B$9,$D$2:$D$9)</f>
        <v>Prok.Velikého "A"</v>
      </c>
      <c r="CP204" s="585"/>
      <c r="CQ204" s="585"/>
      <c r="CR204" s="585"/>
      <c r="CS204" s="585"/>
      <c r="CT204" s="585"/>
      <c r="CU204" s="585"/>
      <c r="CV204" s="585"/>
      <c r="CW204" s="585"/>
      <c r="CX204" s="585"/>
      <c r="CY204" s="586"/>
      <c r="CZ204" s="586"/>
      <c r="DA204" s="92"/>
      <c r="DB204" s="92"/>
      <c r="DC204" s="92"/>
      <c r="DD204" s="92"/>
      <c r="DE204" s="92"/>
      <c r="DF204" s="89"/>
      <c r="DG204" s="587" t="s">
        <v>16</v>
      </c>
      <c r="DH204" s="587"/>
      <c r="DI204" s="90">
        <f>CD202</f>
        <v>7</v>
      </c>
      <c r="DJ204" s="91" t="s">
        <v>17</v>
      </c>
      <c r="DK204" s="585" t="str">
        <f>LOOKUP(DI204,$B$2:$B$9,$D$2:$D$9)</f>
        <v>Červ.Pečky "B"</v>
      </c>
      <c r="DL204" s="585"/>
      <c r="DM204" s="585"/>
      <c r="DN204" s="585"/>
      <c r="DO204" s="585"/>
      <c r="DP204" s="585"/>
      <c r="DQ204" s="585"/>
      <c r="DR204" s="585"/>
      <c r="DS204" s="585"/>
      <c r="DT204" s="585"/>
      <c r="DU204" s="585"/>
      <c r="DV204" s="585"/>
      <c r="DW204" s="585"/>
      <c r="DX204" s="88"/>
    </row>
    <row r="205" spans="75:128" ht="20.25" customHeight="1" x14ac:dyDescent="0.25">
      <c r="CF205" s="85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89"/>
      <c r="DD205" s="89"/>
      <c r="DE205" s="89"/>
      <c r="DF205" s="89"/>
      <c r="DG205" s="89"/>
      <c r="DH205" s="89"/>
      <c r="DI205" s="89"/>
      <c r="DJ205" s="89"/>
      <c r="DK205" s="89"/>
      <c r="DL205" s="89"/>
      <c r="DM205" s="89"/>
      <c r="DN205" s="89"/>
      <c r="DO205" s="89"/>
      <c r="DP205" s="89"/>
      <c r="DQ205" s="89"/>
      <c r="DR205" s="93"/>
      <c r="DS205" s="93"/>
      <c r="DT205" s="93"/>
      <c r="DU205" s="93"/>
      <c r="DV205" s="93"/>
      <c r="DW205" s="93"/>
      <c r="DX205" s="88"/>
    </row>
    <row r="206" spans="75:128" ht="20.25" customHeight="1" x14ac:dyDescent="0.25">
      <c r="CF206" s="85"/>
      <c r="CG206" s="94" t="s">
        <v>21</v>
      </c>
      <c r="CH206" s="95">
        <f>CM204</f>
        <v>6</v>
      </c>
      <c r="CI206" s="96" t="s">
        <v>10</v>
      </c>
      <c r="CJ206" s="97">
        <v>1</v>
      </c>
      <c r="CK206" s="97">
        <v>2</v>
      </c>
      <c r="CL206" s="97">
        <v>3</v>
      </c>
      <c r="CM206" s="97">
        <v>4</v>
      </c>
      <c r="CN206" s="97">
        <v>5</v>
      </c>
      <c r="CO206" s="97">
        <v>6</v>
      </c>
      <c r="CP206" s="97">
        <v>7</v>
      </c>
      <c r="CQ206" s="97">
        <v>8</v>
      </c>
      <c r="CR206" s="97">
        <v>9</v>
      </c>
      <c r="CS206" s="97">
        <v>10</v>
      </c>
      <c r="CT206" s="97">
        <v>11</v>
      </c>
      <c r="CU206" s="97">
        <v>12</v>
      </c>
      <c r="CV206" s="97">
        <v>13</v>
      </c>
      <c r="CW206" s="97">
        <v>14</v>
      </c>
      <c r="CX206" s="97">
        <v>15</v>
      </c>
      <c r="CY206" s="97">
        <v>16</v>
      </c>
      <c r="CZ206" s="97">
        <v>17</v>
      </c>
      <c r="DA206" s="97">
        <v>18</v>
      </c>
      <c r="DB206" s="97">
        <v>19</v>
      </c>
      <c r="DC206" s="97">
        <v>20</v>
      </c>
      <c r="DD206" s="97">
        <v>21</v>
      </c>
      <c r="DE206" s="97">
        <v>22</v>
      </c>
      <c r="DF206" s="97">
        <v>23</v>
      </c>
      <c r="DG206" s="97">
        <v>24</v>
      </c>
      <c r="DH206" s="97">
        <v>25</v>
      </c>
      <c r="DI206" s="97">
        <v>26</v>
      </c>
      <c r="DJ206" s="97">
        <v>27</v>
      </c>
      <c r="DK206" s="97">
        <v>28</v>
      </c>
      <c r="DL206" s="97">
        <v>29</v>
      </c>
      <c r="DM206" s="97">
        <v>30</v>
      </c>
      <c r="DN206" s="97">
        <v>31</v>
      </c>
      <c r="DO206" s="97">
        <v>32</v>
      </c>
      <c r="DP206" s="97">
        <v>33</v>
      </c>
      <c r="DQ206" s="97">
        <v>34</v>
      </c>
      <c r="DR206" s="98">
        <v>35</v>
      </c>
      <c r="DS206" s="98">
        <v>36</v>
      </c>
      <c r="DT206" s="98">
        <v>37</v>
      </c>
      <c r="DU206" s="98">
        <v>38</v>
      </c>
      <c r="DV206" s="98">
        <v>39</v>
      </c>
      <c r="DW206" s="98">
        <v>40</v>
      </c>
      <c r="DX206" s="88"/>
    </row>
    <row r="207" spans="75:128" ht="20.25" customHeight="1" x14ac:dyDescent="0.25">
      <c r="CF207" s="85"/>
      <c r="CG207" s="99"/>
      <c r="CH207" s="100"/>
      <c r="CI207" s="101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  <c r="DL207" s="102"/>
      <c r="DM207" s="102"/>
      <c r="DN207" s="102"/>
      <c r="DO207" s="102"/>
      <c r="DP207" s="102"/>
      <c r="DQ207" s="102"/>
      <c r="DR207" s="103"/>
      <c r="DS207" s="103"/>
      <c r="DT207" s="103"/>
      <c r="DU207" s="103"/>
      <c r="DV207" s="103"/>
      <c r="DW207" s="103"/>
      <c r="DX207" s="88"/>
    </row>
    <row r="208" spans="75:128" ht="20.25" customHeight="1" x14ac:dyDescent="0.25">
      <c r="CF208" s="85"/>
      <c r="CG208" s="104" t="s">
        <v>21</v>
      </c>
      <c r="CH208" s="105">
        <f>DI204</f>
        <v>7</v>
      </c>
      <c r="CI208" s="106" t="s">
        <v>10</v>
      </c>
      <c r="CJ208" s="97">
        <v>1</v>
      </c>
      <c r="CK208" s="97">
        <v>2</v>
      </c>
      <c r="CL208" s="97">
        <v>3</v>
      </c>
      <c r="CM208" s="97">
        <v>4</v>
      </c>
      <c r="CN208" s="97">
        <v>5</v>
      </c>
      <c r="CO208" s="97">
        <v>6</v>
      </c>
      <c r="CP208" s="97">
        <v>7</v>
      </c>
      <c r="CQ208" s="97">
        <v>8</v>
      </c>
      <c r="CR208" s="97">
        <v>9</v>
      </c>
      <c r="CS208" s="97">
        <v>10</v>
      </c>
      <c r="CT208" s="97">
        <v>11</v>
      </c>
      <c r="CU208" s="97">
        <v>12</v>
      </c>
      <c r="CV208" s="97">
        <v>13</v>
      </c>
      <c r="CW208" s="97">
        <v>14</v>
      </c>
      <c r="CX208" s="97">
        <v>15</v>
      </c>
      <c r="CY208" s="97">
        <v>16</v>
      </c>
      <c r="CZ208" s="97">
        <v>17</v>
      </c>
      <c r="DA208" s="97">
        <v>18</v>
      </c>
      <c r="DB208" s="97">
        <v>19</v>
      </c>
      <c r="DC208" s="97">
        <v>20</v>
      </c>
      <c r="DD208" s="97">
        <v>21</v>
      </c>
      <c r="DE208" s="97">
        <v>22</v>
      </c>
      <c r="DF208" s="97">
        <v>23</v>
      </c>
      <c r="DG208" s="97">
        <v>24</v>
      </c>
      <c r="DH208" s="97">
        <v>25</v>
      </c>
      <c r="DI208" s="97">
        <v>26</v>
      </c>
      <c r="DJ208" s="97">
        <v>27</v>
      </c>
      <c r="DK208" s="97">
        <v>28</v>
      </c>
      <c r="DL208" s="97">
        <v>29</v>
      </c>
      <c r="DM208" s="97">
        <v>30</v>
      </c>
      <c r="DN208" s="97">
        <v>31</v>
      </c>
      <c r="DO208" s="97">
        <v>32</v>
      </c>
      <c r="DP208" s="97">
        <v>33</v>
      </c>
      <c r="DQ208" s="97">
        <v>34</v>
      </c>
      <c r="DR208" s="98">
        <v>35</v>
      </c>
      <c r="DS208" s="98">
        <v>36</v>
      </c>
      <c r="DT208" s="98">
        <v>37</v>
      </c>
      <c r="DU208" s="98">
        <v>38</v>
      </c>
      <c r="DV208" s="98">
        <v>39</v>
      </c>
      <c r="DW208" s="98">
        <v>40</v>
      </c>
      <c r="DX208" s="88"/>
    </row>
    <row r="209" spans="75:128" ht="20.25" customHeight="1" thickBot="1" x14ac:dyDescent="0.3">
      <c r="CF209" s="107"/>
      <c r="CG209" s="108"/>
      <c r="CH209" s="108"/>
      <c r="CI209" s="108"/>
      <c r="CJ209" s="108"/>
      <c r="CK209" s="108"/>
      <c r="CL209" s="108"/>
      <c r="CM209" s="108"/>
      <c r="CN209" s="108"/>
      <c r="CO209" s="108"/>
      <c r="CP209" s="108"/>
      <c r="CQ209" s="108"/>
      <c r="CR209" s="108"/>
      <c r="CS209" s="108"/>
      <c r="CT209" s="108"/>
      <c r="CU209" s="108"/>
      <c r="CV209" s="108"/>
      <c r="CW209" s="108"/>
      <c r="CX209" s="108"/>
      <c r="CY209" s="108"/>
      <c r="CZ209" s="108"/>
      <c r="DA209" s="108"/>
      <c r="DB209" s="108"/>
      <c r="DC209" s="108"/>
      <c r="DD209" s="108"/>
      <c r="DE209" s="108"/>
      <c r="DF209" s="108"/>
      <c r="DG209" s="108"/>
      <c r="DH209" s="108"/>
      <c r="DI209" s="108"/>
      <c r="DJ209" s="108"/>
      <c r="DK209" s="108"/>
      <c r="DL209" s="108"/>
      <c r="DM209" s="108"/>
      <c r="DN209" s="108"/>
      <c r="DO209" s="108"/>
      <c r="DP209" s="108"/>
      <c r="DQ209" s="108"/>
      <c r="DR209" s="108"/>
      <c r="DS209" s="108"/>
      <c r="DT209" s="108"/>
      <c r="DU209" s="108"/>
      <c r="DV209" s="108"/>
      <c r="DW209" s="108"/>
      <c r="DX209" s="109"/>
    </row>
    <row r="210" spans="75:128" ht="20.25" customHeight="1" thickTop="1" x14ac:dyDescent="0.25">
      <c r="CF210" s="82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4"/>
    </row>
    <row r="211" spans="75:128" ht="20.25" customHeight="1" x14ac:dyDescent="0.25">
      <c r="BW211" s="6" t="str">
        <f>BK26</f>
        <v>16. KOLO</v>
      </c>
      <c r="BX211" s="6">
        <f>BL26</f>
        <v>0.4791666666666668</v>
      </c>
      <c r="BY211" s="6">
        <f>BM26</f>
        <v>60</v>
      </c>
      <c r="BZ211" s="6" t="str">
        <f t="shared" ref="BZ211:CD212" si="24">BN26</f>
        <v>HŘIŠTĚ</v>
      </c>
      <c r="CA211" s="6" t="str">
        <f t="shared" si="24"/>
        <v>skupina</v>
      </c>
      <c r="CB211" s="6">
        <f t="shared" si="24"/>
        <v>6</v>
      </c>
      <c r="CC211" s="6" t="str">
        <f t="shared" si="24"/>
        <v>:</v>
      </c>
      <c r="CD211" s="6">
        <f t="shared" si="24"/>
        <v>8</v>
      </c>
      <c r="CF211" s="85"/>
      <c r="CG211" s="548" t="str">
        <f>BW211</f>
        <v>16. KOLO</v>
      </c>
      <c r="CH211" s="548"/>
      <c r="CI211" s="548"/>
      <c r="CJ211" s="548"/>
      <c r="CK211" s="86"/>
      <c r="CL211" s="86"/>
      <c r="CM211" s="86"/>
      <c r="CN211" s="86"/>
      <c r="CO211" s="86"/>
      <c r="CP211" s="86"/>
      <c r="CQ211" s="86"/>
      <c r="CR211" s="86"/>
      <c r="CS211" s="86"/>
      <c r="CT211" s="86"/>
      <c r="CU211" s="549">
        <f>BY211</f>
        <v>60</v>
      </c>
      <c r="CV211" s="549"/>
      <c r="CW211" s="550" t="s">
        <v>11</v>
      </c>
      <c r="CX211" s="550"/>
      <c r="CY211" s="550"/>
      <c r="CZ211" s="550"/>
      <c r="DA211" s="551" t="s">
        <v>12</v>
      </c>
      <c r="DB211" s="552">
        <f>BX211</f>
        <v>0.4791666666666668</v>
      </c>
      <c r="DC211" s="552"/>
      <c r="DD211" s="553" t="s">
        <v>9</v>
      </c>
      <c r="DE211" s="553"/>
      <c r="DF211" s="541" t="str">
        <f>CA212</f>
        <v>F</v>
      </c>
      <c r="DG211" s="86"/>
      <c r="DH211" s="86"/>
      <c r="DI211" s="86"/>
      <c r="DJ211" s="86"/>
      <c r="DK211" s="86"/>
      <c r="DL211" s="86"/>
      <c r="DM211" s="86"/>
      <c r="DN211" s="86"/>
      <c r="DO211" s="86"/>
      <c r="DP211" s="86"/>
      <c r="DQ211" s="86"/>
      <c r="DR211" s="87"/>
      <c r="DS211" s="542" t="s">
        <v>13</v>
      </c>
      <c r="DT211" s="542"/>
      <c r="DU211" s="542"/>
      <c r="DV211" s="543">
        <f>BZ212</f>
        <v>7</v>
      </c>
      <c r="DW211" s="543"/>
      <c r="DX211" s="88"/>
    </row>
    <row r="212" spans="75:128" ht="20.25" customHeight="1" x14ac:dyDescent="0.25">
      <c r="BZ212" s="6">
        <f t="shared" si="24"/>
        <v>7</v>
      </c>
      <c r="CA212" s="6" t="str">
        <f t="shared" si="24"/>
        <v>F</v>
      </c>
      <c r="CB212" s="6" t="str">
        <f t="shared" si="24"/>
        <v>Prok.Velikého "A"</v>
      </c>
      <c r="CC212" s="6">
        <f t="shared" si="24"/>
        <v>0</v>
      </c>
      <c r="CD212" s="6" t="str">
        <f t="shared" si="24"/>
        <v>Kmochova  "B"</v>
      </c>
      <c r="CF212" s="85"/>
      <c r="CG212" s="548"/>
      <c r="CH212" s="548"/>
      <c r="CI212" s="548"/>
      <c r="CJ212" s="548"/>
      <c r="CK212" s="86"/>
      <c r="CL212" s="86"/>
      <c r="CM212" s="86"/>
      <c r="CN212" s="86"/>
      <c r="CO212" s="86"/>
      <c r="CP212" s="86"/>
      <c r="CQ212" s="86"/>
      <c r="CR212" s="86"/>
      <c r="CS212" s="86"/>
      <c r="CT212" s="86"/>
      <c r="CU212" s="549"/>
      <c r="CV212" s="549"/>
      <c r="CW212" s="550"/>
      <c r="CX212" s="550"/>
      <c r="CY212" s="550"/>
      <c r="CZ212" s="550"/>
      <c r="DA212" s="551"/>
      <c r="DB212" s="552"/>
      <c r="DC212" s="552"/>
      <c r="DD212" s="553"/>
      <c r="DE212" s="553"/>
      <c r="DF212" s="541"/>
      <c r="DG212" s="86"/>
      <c r="DH212" s="86"/>
      <c r="DI212" s="86"/>
      <c r="DJ212" s="86"/>
      <c r="DK212" s="86"/>
      <c r="DL212" s="86"/>
      <c r="DM212" s="86"/>
      <c r="DN212" s="86"/>
      <c r="DO212" s="86"/>
      <c r="DP212" s="86"/>
      <c r="DQ212" s="86"/>
      <c r="DR212" s="87"/>
      <c r="DS212" s="542"/>
      <c r="DT212" s="542"/>
      <c r="DU212" s="542"/>
      <c r="DV212" s="543"/>
      <c r="DW212" s="543"/>
      <c r="DX212" s="88"/>
    </row>
    <row r="213" spans="75:128" ht="20.25" customHeight="1" x14ac:dyDescent="0.25">
      <c r="CF213" s="85"/>
      <c r="CG213" s="89"/>
      <c r="CH213" s="89"/>
      <c r="CI213" s="89"/>
      <c r="CJ213" s="89"/>
      <c r="CK213" s="587" t="s">
        <v>16</v>
      </c>
      <c r="CL213" s="587"/>
      <c r="CM213" s="90">
        <f>CB211</f>
        <v>6</v>
      </c>
      <c r="CN213" s="91" t="s">
        <v>17</v>
      </c>
      <c r="CO213" s="585" t="str">
        <f>LOOKUP(CM213,$B$2:$B$9,$D$2:$D$9)</f>
        <v>Prok.Velikého "A"</v>
      </c>
      <c r="CP213" s="585"/>
      <c r="CQ213" s="585"/>
      <c r="CR213" s="585"/>
      <c r="CS213" s="585"/>
      <c r="CT213" s="585"/>
      <c r="CU213" s="585"/>
      <c r="CV213" s="585"/>
      <c r="CW213" s="585"/>
      <c r="CX213" s="585"/>
      <c r="CY213" s="586"/>
      <c r="CZ213" s="586"/>
      <c r="DA213" s="92"/>
      <c r="DB213" s="92"/>
      <c r="DC213" s="92"/>
      <c r="DD213" s="92"/>
      <c r="DE213" s="92"/>
      <c r="DF213" s="89"/>
      <c r="DG213" s="587" t="s">
        <v>16</v>
      </c>
      <c r="DH213" s="587"/>
      <c r="DI213" s="90">
        <f>CD211</f>
        <v>8</v>
      </c>
      <c r="DJ213" s="91" t="s">
        <v>17</v>
      </c>
      <c r="DK213" s="585" t="str">
        <f>LOOKUP(DI213,$B$2:$B$9,$D$2:$D$9)</f>
        <v>Kmochova  "B"</v>
      </c>
      <c r="DL213" s="585"/>
      <c r="DM213" s="585"/>
      <c r="DN213" s="585"/>
      <c r="DO213" s="585"/>
      <c r="DP213" s="585"/>
      <c r="DQ213" s="585"/>
      <c r="DR213" s="585"/>
      <c r="DS213" s="585"/>
      <c r="DT213" s="585"/>
      <c r="DU213" s="585"/>
      <c r="DV213" s="585"/>
      <c r="DW213" s="585"/>
      <c r="DX213" s="88"/>
    </row>
    <row r="214" spans="75:128" ht="20.25" customHeight="1" x14ac:dyDescent="0.25">
      <c r="CF214" s="85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93"/>
      <c r="DS214" s="93"/>
      <c r="DT214" s="93"/>
      <c r="DU214" s="93"/>
      <c r="DV214" s="93"/>
      <c r="DW214" s="93"/>
      <c r="DX214" s="88"/>
    </row>
    <row r="215" spans="75:128" ht="20.25" customHeight="1" x14ac:dyDescent="0.25">
      <c r="CF215" s="85"/>
      <c r="CG215" s="94" t="s">
        <v>21</v>
      </c>
      <c r="CH215" s="95">
        <f>CM213</f>
        <v>6</v>
      </c>
      <c r="CI215" s="96" t="s">
        <v>10</v>
      </c>
      <c r="CJ215" s="97">
        <v>1</v>
      </c>
      <c r="CK215" s="97">
        <v>2</v>
      </c>
      <c r="CL215" s="97">
        <v>3</v>
      </c>
      <c r="CM215" s="97">
        <v>4</v>
      </c>
      <c r="CN215" s="97">
        <v>5</v>
      </c>
      <c r="CO215" s="97">
        <v>6</v>
      </c>
      <c r="CP215" s="97">
        <v>7</v>
      </c>
      <c r="CQ215" s="97">
        <v>8</v>
      </c>
      <c r="CR215" s="97">
        <v>9</v>
      </c>
      <c r="CS215" s="97">
        <v>10</v>
      </c>
      <c r="CT215" s="97">
        <v>11</v>
      </c>
      <c r="CU215" s="97">
        <v>12</v>
      </c>
      <c r="CV215" s="97">
        <v>13</v>
      </c>
      <c r="CW215" s="97">
        <v>14</v>
      </c>
      <c r="CX215" s="97">
        <v>15</v>
      </c>
      <c r="CY215" s="97">
        <v>16</v>
      </c>
      <c r="CZ215" s="97">
        <v>17</v>
      </c>
      <c r="DA215" s="97">
        <v>18</v>
      </c>
      <c r="DB215" s="97">
        <v>19</v>
      </c>
      <c r="DC215" s="97">
        <v>20</v>
      </c>
      <c r="DD215" s="97">
        <v>21</v>
      </c>
      <c r="DE215" s="97">
        <v>22</v>
      </c>
      <c r="DF215" s="97">
        <v>23</v>
      </c>
      <c r="DG215" s="97">
        <v>24</v>
      </c>
      <c r="DH215" s="97">
        <v>25</v>
      </c>
      <c r="DI215" s="97">
        <v>26</v>
      </c>
      <c r="DJ215" s="97">
        <v>27</v>
      </c>
      <c r="DK215" s="97">
        <v>28</v>
      </c>
      <c r="DL215" s="97">
        <v>29</v>
      </c>
      <c r="DM215" s="97">
        <v>30</v>
      </c>
      <c r="DN215" s="97">
        <v>31</v>
      </c>
      <c r="DO215" s="97">
        <v>32</v>
      </c>
      <c r="DP215" s="97">
        <v>33</v>
      </c>
      <c r="DQ215" s="97">
        <v>34</v>
      </c>
      <c r="DR215" s="98">
        <v>35</v>
      </c>
      <c r="DS215" s="98">
        <v>36</v>
      </c>
      <c r="DT215" s="98">
        <v>37</v>
      </c>
      <c r="DU215" s="98">
        <v>38</v>
      </c>
      <c r="DV215" s="98">
        <v>39</v>
      </c>
      <c r="DW215" s="98">
        <v>40</v>
      </c>
      <c r="DX215" s="88"/>
    </row>
    <row r="216" spans="75:128" ht="20.25" customHeight="1" x14ac:dyDescent="0.25">
      <c r="CF216" s="85"/>
      <c r="CG216" s="99"/>
      <c r="CH216" s="100"/>
      <c r="CI216" s="101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  <c r="DL216" s="102"/>
      <c r="DM216" s="102"/>
      <c r="DN216" s="102"/>
      <c r="DO216" s="102"/>
      <c r="DP216" s="102"/>
      <c r="DQ216" s="102"/>
      <c r="DR216" s="103"/>
      <c r="DS216" s="103"/>
      <c r="DT216" s="103"/>
      <c r="DU216" s="103"/>
      <c r="DV216" s="103"/>
      <c r="DW216" s="103"/>
      <c r="DX216" s="88"/>
    </row>
    <row r="217" spans="75:128" ht="20.25" customHeight="1" x14ac:dyDescent="0.25">
      <c r="CF217" s="85"/>
      <c r="CG217" s="104" t="s">
        <v>21</v>
      </c>
      <c r="CH217" s="105">
        <f>DI213</f>
        <v>8</v>
      </c>
      <c r="CI217" s="106" t="s">
        <v>10</v>
      </c>
      <c r="CJ217" s="97">
        <v>1</v>
      </c>
      <c r="CK217" s="97">
        <v>2</v>
      </c>
      <c r="CL217" s="97">
        <v>3</v>
      </c>
      <c r="CM217" s="97">
        <v>4</v>
      </c>
      <c r="CN217" s="97">
        <v>5</v>
      </c>
      <c r="CO217" s="97">
        <v>6</v>
      </c>
      <c r="CP217" s="97">
        <v>7</v>
      </c>
      <c r="CQ217" s="97">
        <v>8</v>
      </c>
      <c r="CR217" s="97">
        <v>9</v>
      </c>
      <c r="CS217" s="97">
        <v>10</v>
      </c>
      <c r="CT217" s="97">
        <v>11</v>
      </c>
      <c r="CU217" s="97">
        <v>12</v>
      </c>
      <c r="CV217" s="97">
        <v>13</v>
      </c>
      <c r="CW217" s="97">
        <v>14</v>
      </c>
      <c r="CX217" s="97">
        <v>15</v>
      </c>
      <c r="CY217" s="97">
        <v>16</v>
      </c>
      <c r="CZ217" s="97">
        <v>17</v>
      </c>
      <c r="DA217" s="97">
        <v>18</v>
      </c>
      <c r="DB217" s="97">
        <v>19</v>
      </c>
      <c r="DC217" s="97">
        <v>20</v>
      </c>
      <c r="DD217" s="97">
        <v>21</v>
      </c>
      <c r="DE217" s="97">
        <v>22</v>
      </c>
      <c r="DF217" s="97">
        <v>23</v>
      </c>
      <c r="DG217" s="97">
        <v>24</v>
      </c>
      <c r="DH217" s="97">
        <v>25</v>
      </c>
      <c r="DI217" s="97">
        <v>26</v>
      </c>
      <c r="DJ217" s="97">
        <v>27</v>
      </c>
      <c r="DK217" s="97">
        <v>28</v>
      </c>
      <c r="DL217" s="97">
        <v>29</v>
      </c>
      <c r="DM217" s="97">
        <v>30</v>
      </c>
      <c r="DN217" s="97">
        <v>31</v>
      </c>
      <c r="DO217" s="97">
        <v>32</v>
      </c>
      <c r="DP217" s="97">
        <v>33</v>
      </c>
      <c r="DQ217" s="97">
        <v>34</v>
      </c>
      <c r="DR217" s="98">
        <v>35</v>
      </c>
      <c r="DS217" s="98">
        <v>36</v>
      </c>
      <c r="DT217" s="98">
        <v>37</v>
      </c>
      <c r="DU217" s="98">
        <v>38</v>
      </c>
      <c r="DV217" s="98">
        <v>39</v>
      </c>
      <c r="DW217" s="98">
        <v>40</v>
      </c>
      <c r="DX217" s="88"/>
    </row>
    <row r="218" spans="75:128" ht="20.25" customHeight="1" thickBot="1" x14ac:dyDescent="0.3">
      <c r="CF218" s="107"/>
      <c r="CG218" s="108"/>
      <c r="CH218" s="108"/>
      <c r="CI218" s="108"/>
      <c r="CJ218" s="108"/>
      <c r="CK218" s="108"/>
      <c r="CL218" s="108"/>
      <c r="CM218" s="108"/>
      <c r="CN218" s="108"/>
      <c r="CO218" s="108"/>
      <c r="CP218" s="108"/>
      <c r="CQ218" s="108"/>
      <c r="CR218" s="108"/>
      <c r="CS218" s="108"/>
      <c r="CT218" s="108"/>
      <c r="CU218" s="108"/>
      <c r="CV218" s="108"/>
      <c r="CW218" s="108"/>
      <c r="CX218" s="108"/>
      <c r="CY218" s="108"/>
      <c r="CZ218" s="108"/>
      <c r="DA218" s="108"/>
      <c r="DB218" s="108"/>
      <c r="DC218" s="108"/>
      <c r="DD218" s="108"/>
      <c r="DE218" s="108"/>
      <c r="DF218" s="108"/>
      <c r="DG218" s="108"/>
      <c r="DH218" s="108"/>
      <c r="DI218" s="108"/>
      <c r="DJ218" s="108"/>
      <c r="DK218" s="108"/>
      <c r="DL218" s="108"/>
      <c r="DM218" s="108"/>
      <c r="DN218" s="108"/>
      <c r="DO218" s="108"/>
      <c r="DP218" s="108"/>
      <c r="DQ218" s="108"/>
      <c r="DR218" s="108"/>
      <c r="DS218" s="108"/>
      <c r="DT218" s="108"/>
      <c r="DU218" s="108"/>
      <c r="DV218" s="108"/>
      <c r="DW218" s="108"/>
      <c r="DX218" s="109"/>
    </row>
    <row r="219" spans="75:128" ht="20.25" customHeight="1" thickTop="1" x14ac:dyDescent="0.25">
      <c r="CF219" s="82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83"/>
      <c r="DQ219" s="83"/>
      <c r="DR219" s="83"/>
      <c r="DS219" s="83"/>
      <c r="DT219" s="83"/>
      <c r="DU219" s="83"/>
      <c r="DV219" s="83"/>
      <c r="DW219" s="83"/>
      <c r="DX219" s="84"/>
    </row>
    <row r="220" spans="75:128" ht="20.25" customHeight="1" x14ac:dyDescent="0.25">
      <c r="CF220" s="85"/>
      <c r="CG220" s="548"/>
      <c r="CH220" s="548"/>
      <c r="CI220" s="548"/>
      <c r="CJ220" s="548"/>
      <c r="CK220" s="86"/>
      <c r="CL220" s="86"/>
      <c r="CM220" s="86"/>
      <c r="CN220" s="86"/>
      <c r="CO220" s="86"/>
      <c r="CP220" s="86"/>
      <c r="CQ220" s="86"/>
      <c r="CR220" s="86"/>
      <c r="CS220" s="86"/>
      <c r="CT220" s="86"/>
      <c r="CU220" s="549"/>
      <c r="CV220" s="549"/>
      <c r="CW220" s="550" t="s">
        <v>11</v>
      </c>
      <c r="CX220" s="550"/>
      <c r="CY220" s="550"/>
      <c r="CZ220" s="550"/>
      <c r="DA220" s="551" t="s">
        <v>12</v>
      </c>
      <c r="DB220" s="552"/>
      <c r="DC220" s="552"/>
      <c r="DD220" s="553" t="s">
        <v>9</v>
      </c>
      <c r="DE220" s="553"/>
      <c r="DF220" s="541"/>
      <c r="DG220" s="86"/>
      <c r="DH220" s="86"/>
      <c r="DI220" s="86"/>
      <c r="DJ220" s="86"/>
      <c r="DK220" s="86"/>
      <c r="DL220" s="86"/>
      <c r="DM220" s="86"/>
      <c r="DN220" s="86"/>
      <c r="DO220" s="86"/>
      <c r="DP220" s="86"/>
      <c r="DQ220" s="86"/>
      <c r="DR220" s="87"/>
      <c r="DS220" s="542" t="s">
        <v>13</v>
      </c>
      <c r="DT220" s="542"/>
      <c r="DU220" s="542"/>
      <c r="DV220" s="543"/>
      <c r="DW220" s="543"/>
      <c r="DX220" s="88"/>
    </row>
    <row r="221" spans="75:128" ht="20.25" customHeight="1" x14ac:dyDescent="0.25">
      <c r="CF221" s="85"/>
      <c r="CG221" s="548"/>
      <c r="CH221" s="548"/>
      <c r="CI221" s="548"/>
      <c r="CJ221" s="548"/>
      <c r="CK221" s="86"/>
      <c r="CL221" s="86"/>
      <c r="CM221" s="86"/>
      <c r="CN221" s="86"/>
      <c r="CO221" s="86"/>
      <c r="CP221" s="86"/>
      <c r="CQ221" s="86"/>
      <c r="CR221" s="86"/>
      <c r="CS221" s="86"/>
      <c r="CT221" s="86"/>
      <c r="CU221" s="549"/>
      <c r="CV221" s="549"/>
      <c r="CW221" s="550"/>
      <c r="CX221" s="550"/>
      <c r="CY221" s="550"/>
      <c r="CZ221" s="550"/>
      <c r="DA221" s="551"/>
      <c r="DB221" s="552"/>
      <c r="DC221" s="552"/>
      <c r="DD221" s="553"/>
      <c r="DE221" s="553"/>
      <c r="DF221" s="541"/>
      <c r="DG221" s="86"/>
      <c r="DH221" s="86"/>
      <c r="DI221" s="86"/>
      <c r="DJ221" s="86"/>
      <c r="DK221" s="86"/>
      <c r="DL221" s="86"/>
      <c r="DM221" s="86"/>
      <c r="DN221" s="86"/>
      <c r="DO221" s="86"/>
      <c r="DP221" s="86"/>
      <c r="DQ221" s="86"/>
      <c r="DR221" s="87"/>
      <c r="DS221" s="542"/>
      <c r="DT221" s="542"/>
      <c r="DU221" s="542"/>
      <c r="DV221" s="543"/>
      <c r="DW221" s="543"/>
      <c r="DX221" s="88"/>
    </row>
    <row r="222" spans="75:128" ht="20.25" customHeight="1" x14ac:dyDescent="0.25">
      <c r="CF222" s="85"/>
      <c r="CG222" s="89"/>
      <c r="CH222" s="89"/>
      <c r="CI222" s="89"/>
      <c r="CJ222" s="89"/>
      <c r="CK222" s="587" t="s">
        <v>16</v>
      </c>
      <c r="CL222" s="587"/>
      <c r="CM222" s="90"/>
      <c r="CN222" s="91" t="s">
        <v>17</v>
      </c>
      <c r="CO222" s="585"/>
      <c r="CP222" s="585"/>
      <c r="CQ222" s="585"/>
      <c r="CR222" s="585"/>
      <c r="CS222" s="585"/>
      <c r="CT222" s="585"/>
      <c r="CU222" s="585"/>
      <c r="CV222" s="585"/>
      <c r="CW222" s="585"/>
      <c r="CX222" s="585"/>
      <c r="CY222" s="586"/>
      <c r="CZ222" s="586"/>
      <c r="DA222" s="92"/>
      <c r="DB222" s="92"/>
      <c r="DC222" s="92"/>
      <c r="DD222" s="92"/>
      <c r="DE222" s="92"/>
      <c r="DF222" s="89"/>
      <c r="DG222" s="587" t="s">
        <v>16</v>
      </c>
      <c r="DH222" s="587"/>
      <c r="DI222" s="90"/>
      <c r="DJ222" s="91" t="s">
        <v>17</v>
      </c>
      <c r="DK222" s="585"/>
      <c r="DL222" s="585"/>
      <c r="DM222" s="585"/>
      <c r="DN222" s="585"/>
      <c r="DO222" s="585"/>
      <c r="DP222" s="585"/>
      <c r="DQ222" s="585"/>
      <c r="DR222" s="585"/>
      <c r="DS222" s="585"/>
      <c r="DT222" s="585"/>
      <c r="DU222" s="585"/>
      <c r="DV222" s="585"/>
      <c r="DW222" s="585"/>
      <c r="DX222" s="88"/>
    </row>
    <row r="223" spans="75:128" ht="20.25" customHeight="1" x14ac:dyDescent="0.25">
      <c r="CF223" s="85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9"/>
      <c r="CV223" s="89"/>
      <c r="CW223" s="89"/>
      <c r="CX223" s="89"/>
      <c r="CY223" s="89"/>
      <c r="CZ223" s="89"/>
      <c r="DA223" s="89"/>
      <c r="DB223" s="89"/>
      <c r="DC223" s="89"/>
      <c r="DD223" s="89"/>
      <c r="DE223" s="89"/>
      <c r="DF223" s="89"/>
      <c r="DG223" s="89"/>
      <c r="DH223" s="89"/>
      <c r="DI223" s="89"/>
      <c r="DJ223" s="89"/>
      <c r="DK223" s="89"/>
      <c r="DL223" s="89"/>
      <c r="DM223" s="89"/>
      <c r="DN223" s="89"/>
      <c r="DO223" s="89"/>
      <c r="DP223" s="89"/>
      <c r="DQ223" s="89"/>
      <c r="DR223" s="93"/>
      <c r="DS223" s="93"/>
      <c r="DT223" s="93"/>
      <c r="DU223" s="93"/>
      <c r="DV223" s="93"/>
      <c r="DW223" s="93"/>
      <c r="DX223" s="88"/>
    </row>
    <row r="224" spans="75:128" ht="20.25" customHeight="1" x14ac:dyDescent="0.25">
      <c r="CF224" s="85"/>
      <c r="CG224" s="94" t="s">
        <v>21</v>
      </c>
      <c r="CH224" s="95"/>
      <c r="CI224" s="96" t="s">
        <v>10</v>
      </c>
      <c r="CJ224" s="97">
        <v>1</v>
      </c>
      <c r="CK224" s="97">
        <v>2</v>
      </c>
      <c r="CL224" s="97">
        <v>3</v>
      </c>
      <c r="CM224" s="97">
        <v>4</v>
      </c>
      <c r="CN224" s="97">
        <v>5</v>
      </c>
      <c r="CO224" s="97">
        <v>6</v>
      </c>
      <c r="CP224" s="97">
        <v>7</v>
      </c>
      <c r="CQ224" s="97">
        <v>8</v>
      </c>
      <c r="CR224" s="97">
        <v>9</v>
      </c>
      <c r="CS224" s="97">
        <v>10</v>
      </c>
      <c r="CT224" s="97">
        <v>11</v>
      </c>
      <c r="CU224" s="97">
        <v>12</v>
      </c>
      <c r="CV224" s="97">
        <v>13</v>
      </c>
      <c r="CW224" s="97">
        <v>14</v>
      </c>
      <c r="CX224" s="97">
        <v>15</v>
      </c>
      <c r="CY224" s="97">
        <v>16</v>
      </c>
      <c r="CZ224" s="97">
        <v>17</v>
      </c>
      <c r="DA224" s="97">
        <v>18</v>
      </c>
      <c r="DB224" s="97">
        <v>19</v>
      </c>
      <c r="DC224" s="97">
        <v>20</v>
      </c>
      <c r="DD224" s="97">
        <v>21</v>
      </c>
      <c r="DE224" s="97">
        <v>22</v>
      </c>
      <c r="DF224" s="97">
        <v>23</v>
      </c>
      <c r="DG224" s="97">
        <v>24</v>
      </c>
      <c r="DH224" s="97">
        <v>25</v>
      </c>
      <c r="DI224" s="97">
        <v>26</v>
      </c>
      <c r="DJ224" s="97">
        <v>27</v>
      </c>
      <c r="DK224" s="97">
        <v>28</v>
      </c>
      <c r="DL224" s="97">
        <v>29</v>
      </c>
      <c r="DM224" s="97">
        <v>30</v>
      </c>
      <c r="DN224" s="97">
        <v>31</v>
      </c>
      <c r="DO224" s="97">
        <v>32</v>
      </c>
      <c r="DP224" s="97">
        <v>33</v>
      </c>
      <c r="DQ224" s="97">
        <v>34</v>
      </c>
      <c r="DR224" s="98">
        <v>35</v>
      </c>
      <c r="DS224" s="98">
        <v>36</v>
      </c>
      <c r="DT224" s="98">
        <v>37</v>
      </c>
      <c r="DU224" s="98">
        <v>38</v>
      </c>
      <c r="DV224" s="98">
        <v>39</v>
      </c>
      <c r="DW224" s="98">
        <v>40</v>
      </c>
      <c r="DX224" s="88"/>
    </row>
    <row r="225" spans="84:128" ht="20.25" customHeight="1" x14ac:dyDescent="0.25">
      <c r="CF225" s="85"/>
      <c r="CG225" s="99"/>
      <c r="CH225" s="100"/>
      <c r="CI225" s="101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2"/>
      <c r="DK225" s="102"/>
      <c r="DL225" s="102"/>
      <c r="DM225" s="102"/>
      <c r="DN225" s="102"/>
      <c r="DO225" s="102"/>
      <c r="DP225" s="102"/>
      <c r="DQ225" s="102"/>
      <c r="DR225" s="103"/>
      <c r="DS225" s="103"/>
      <c r="DT225" s="103"/>
      <c r="DU225" s="103"/>
      <c r="DV225" s="103"/>
      <c r="DW225" s="103"/>
      <c r="DX225" s="88"/>
    </row>
    <row r="226" spans="84:128" ht="20.25" customHeight="1" x14ac:dyDescent="0.25">
      <c r="CF226" s="85"/>
      <c r="CG226" s="104" t="s">
        <v>21</v>
      </c>
      <c r="CH226" s="105"/>
      <c r="CI226" s="106" t="s">
        <v>10</v>
      </c>
      <c r="CJ226" s="97">
        <v>1</v>
      </c>
      <c r="CK226" s="97">
        <v>2</v>
      </c>
      <c r="CL226" s="97">
        <v>3</v>
      </c>
      <c r="CM226" s="97">
        <v>4</v>
      </c>
      <c r="CN226" s="97">
        <v>5</v>
      </c>
      <c r="CO226" s="97">
        <v>6</v>
      </c>
      <c r="CP226" s="97">
        <v>7</v>
      </c>
      <c r="CQ226" s="97">
        <v>8</v>
      </c>
      <c r="CR226" s="97">
        <v>9</v>
      </c>
      <c r="CS226" s="97">
        <v>10</v>
      </c>
      <c r="CT226" s="97">
        <v>11</v>
      </c>
      <c r="CU226" s="97">
        <v>12</v>
      </c>
      <c r="CV226" s="97">
        <v>13</v>
      </c>
      <c r="CW226" s="97">
        <v>14</v>
      </c>
      <c r="CX226" s="97">
        <v>15</v>
      </c>
      <c r="CY226" s="97">
        <v>16</v>
      </c>
      <c r="CZ226" s="97">
        <v>17</v>
      </c>
      <c r="DA226" s="97">
        <v>18</v>
      </c>
      <c r="DB226" s="97">
        <v>19</v>
      </c>
      <c r="DC226" s="97">
        <v>20</v>
      </c>
      <c r="DD226" s="97">
        <v>21</v>
      </c>
      <c r="DE226" s="97">
        <v>22</v>
      </c>
      <c r="DF226" s="97">
        <v>23</v>
      </c>
      <c r="DG226" s="97">
        <v>24</v>
      </c>
      <c r="DH226" s="97">
        <v>25</v>
      </c>
      <c r="DI226" s="97">
        <v>26</v>
      </c>
      <c r="DJ226" s="97">
        <v>27</v>
      </c>
      <c r="DK226" s="97">
        <v>28</v>
      </c>
      <c r="DL226" s="97">
        <v>29</v>
      </c>
      <c r="DM226" s="97">
        <v>30</v>
      </c>
      <c r="DN226" s="97">
        <v>31</v>
      </c>
      <c r="DO226" s="97">
        <v>32</v>
      </c>
      <c r="DP226" s="97">
        <v>33</v>
      </c>
      <c r="DQ226" s="97">
        <v>34</v>
      </c>
      <c r="DR226" s="98">
        <v>35</v>
      </c>
      <c r="DS226" s="98">
        <v>36</v>
      </c>
      <c r="DT226" s="98">
        <v>37</v>
      </c>
      <c r="DU226" s="98">
        <v>38</v>
      </c>
      <c r="DV226" s="98">
        <v>39</v>
      </c>
      <c r="DW226" s="98">
        <v>40</v>
      </c>
      <c r="DX226" s="88"/>
    </row>
    <row r="227" spans="84:128" ht="20.25" customHeight="1" thickBot="1" x14ac:dyDescent="0.3">
      <c r="CF227" s="107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  <c r="CV227" s="108"/>
      <c r="CW227" s="108"/>
      <c r="CX227" s="108"/>
      <c r="CY227" s="108"/>
      <c r="CZ227" s="108"/>
      <c r="DA227" s="108"/>
      <c r="DB227" s="108"/>
      <c r="DC227" s="108"/>
      <c r="DD227" s="108"/>
      <c r="DE227" s="108"/>
      <c r="DF227" s="108"/>
      <c r="DG227" s="108"/>
      <c r="DH227" s="108"/>
      <c r="DI227" s="108"/>
      <c r="DJ227" s="108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8"/>
      <c r="DV227" s="108"/>
      <c r="DW227" s="108"/>
      <c r="DX227" s="109"/>
    </row>
    <row r="228" spans="84:128" ht="20.25" customHeight="1" thickTop="1" x14ac:dyDescent="0.25">
      <c r="CF228" s="82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4"/>
    </row>
    <row r="229" spans="84:128" ht="20.25" customHeight="1" x14ac:dyDescent="0.25">
      <c r="CF229" s="85"/>
      <c r="CG229" s="548"/>
      <c r="CH229" s="548"/>
      <c r="CI229" s="548"/>
      <c r="CJ229" s="548"/>
      <c r="CK229" s="86"/>
      <c r="CL229" s="86"/>
      <c r="CM229" s="86"/>
      <c r="CN229" s="86"/>
      <c r="CO229" s="86"/>
      <c r="CP229" s="86"/>
      <c r="CQ229" s="86"/>
      <c r="CR229" s="86"/>
      <c r="CS229" s="86"/>
      <c r="CT229" s="86"/>
      <c r="CU229" s="549"/>
      <c r="CV229" s="549"/>
      <c r="CW229" s="550" t="s">
        <v>11</v>
      </c>
      <c r="CX229" s="550"/>
      <c r="CY229" s="550"/>
      <c r="CZ229" s="550"/>
      <c r="DA229" s="551" t="s">
        <v>12</v>
      </c>
      <c r="DB229" s="552"/>
      <c r="DC229" s="552"/>
      <c r="DD229" s="553" t="s">
        <v>9</v>
      </c>
      <c r="DE229" s="553"/>
      <c r="DF229" s="541"/>
      <c r="DG229" s="86"/>
      <c r="DH229" s="86"/>
      <c r="DI229" s="86"/>
      <c r="DJ229" s="86"/>
      <c r="DK229" s="86"/>
      <c r="DL229" s="86"/>
      <c r="DM229" s="86"/>
      <c r="DN229" s="86"/>
      <c r="DO229" s="86"/>
      <c r="DP229" s="86"/>
      <c r="DQ229" s="86"/>
      <c r="DR229" s="87"/>
      <c r="DS229" s="542" t="s">
        <v>13</v>
      </c>
      <c r="DT229" s="542"/>
      <c r="DU229" s="542"/>
      <c r="DV229" s="543"/>
      <c r="DW229" s="543"/>
      <c r="DX229" s="88"/>
    </row>
    <row r="230" spans="84:128" ht="20.25" customHeight="1" x14ac:dyDescent="0.25">
      <c r="CF230" s="85"/>
      <c r="CG230" s="548"/>
      <c r="CH230" s="548"/>
      <c r="CI230" s="548"/>
      <c r="CJ230" s="548"/>
      <c r="CK230" s="86"/>
      <c r="CL230" s="86"/>
      <c r="CM230" s="86"/>
      <c r="CN230" s="86"/>
      <c r="CO230" s="86"/>
      <c r="CP230" s="86"/>
      <c r="CQ230" s="86"/>
      <c r="CR230" s="86"/>
      <c r="CS230" s="86"/>
      <c r="CT230" s="86"/>
      <c r="CU230" s="549"/>
      <c r="CV230" s="549"/>
      <c r="CW230" s="550"/>
      <c r="CX230" s="550"/>
      <c r="CY230" s="550"/>
      <c r="CZ230" s="550"/>
      <c r="DA230" s="551"/>
      <c r="DB230" s="552"/>
      <c r="DC230" s="552"/>
      <c r="DD230" s="553"/>
      <c r="DE230" s="553"/>
      <c r="DF230" s="541"/>
      <c r="DG230" s="86"/>
      <c r="DH230" s="86"/>
      <c r="DI230" s="86"/>
      <c r="DJ230" s="86"/>
      <c r="DK230" s="86"/>
      <c r="DL230" s="86"/>
      <c r="DM230" s="86"/>
      <c r="DN230" s="86"/>
      <c r="DO230" s="86"/>
      <c r="DP230" s="86"/>
      <c r="DQ230" s="86"/>
      <c r="DR230" s="87"/>
      <c r="DS230" s="542"/>
      <c r="DT230" s="542"/>
      <c r="DU230" s="542"/>
      <c r="DV230" s="543"/>
      <c r="DW230" s="543"/>
      <c r="DX230" s="88"/>
    </row>
    <row r="231" spans="84:128" ht="20.25" customHeight="1" x14ac:dyDescent="0.25">
      <c r="CF231" s="85"/>
      <c r="CG231" s="89"/>
      <c r="CH231" s="89"/>
      <c r="CI231" s="89"/>
      <c r="CJ231" s="89"/>
      <c r="CK231" s="587" t="s">
        <v>16</v>
      </c>
      <c r="CL231" s="587"/>
      <c r="CM231" s="90"/>
      <c r="CN231" s="91" t="s">
        <v>17</v>
      </c>
      <c r="CO231" s="585"/>
      <c r="CP231" s="585"/>
      <c r="CQ231" s="585"/>
      <c r="CR231" s="585"/>
      <c r="CS231" s="585"/>
      <c r="CT231" s="585"/>
      <c r="CU231" s="585"/>
      <c r="CV231" s="585"/>
      <c r="CW231" s="585"/>
      <c r="CX231" s="585"/>
      <c r="CY231" s="586"/>
      <c r="CZ231" s="586"/>
      <c r="DA231" s="92"/>
      <c r="DB231" s="92"/>
      <c r="DC231" s="92"/>
      <c r="DD231" s="92"/>
      <c r="DE231" s="92"/>
      <c r="DF231" s="89"/>
      <c r="DG231" s="587" t="s">
        <v>16</v>
      </c>
      <c r="DH231" s="587"/>
      <c r="DI231" s="90"/>
      <c r="DJ231" s="91" t="s">
        <v>17</v>
      </c>
      <c r="DK231" s="585"/>
      <c r="DL231" s="585"/>
      <c r="DM231" s="585"/>
      <c r="DN231" s="585"/>
      <c r="DO231" s="585"/>
      <c r="DP231" s="585"/>
      <c r="DQ231" s="585"/>
      <c r="DR231" s="585"/>
      <c r="DS231" s="585"/>
      <c r="DT231" s="585"/>
      <c r="DU231" s="585"/>
      <c r="DV231" s="585"/>
      <c r="DW231" s="585"/>
      <c r="DX231" s="88"/>
    </row>
    <row r="232" spans="84:128" ht="20.25" customHeight="1" x14ac:dyDescent="0.25">
      <c r="CF232" s="85"/>
      <c r="CG232" s="89"/>
      <c r="CH232" s="89"/>
      <c r="CI232" s="89"/>
      <c r="CJ232" s="89"/>
      <c r="CK232" s="89"/>
      <c r="CL232" s="89"/>
      <c r="CM232" s="89"/>
      <c r="CN232" s="89"/>
      <c r="CO232" s="89"/>
      <c r="CP232" s="89"/>
      <c r="CQ232" s="89"/>
      <c r="CR232" s="89"/>
      <c r="CS232" s="89"/>
      <c r="CT232" s="89"/>
      <c r="CU232" s="89"/>
      <c r="CV232" s="89"/>
      <c r="CW232" s="89"/>
      <c r="CX232" s="89"/>
      <c r="CY232" s="89"/>
      <c r="CZ232" s="89"/>
      <c r="DA232" s="89"/>
      <c r="DB232" s="89"/>
      <c r="DC232" s="89"/>
      <c r="DD232" s="89"/>
      <c r="DE232" s="89"/>
      <c r="DF232" s="89"/>
      <c r="DG232" s="89"/>
      <c r="DH232" s="89"/>
      <c r="DI232" s="89"/>
      <c r="DJ232" s="89"/>
      <c r="DK232" s="89"/>
      <c r="DL232" s="89"/>
      <c r="DM232" s="89"/>
      <c r="DN232" s="89"/>
      <c r="DO232" s="89"/>
      <c r="DP232" s="89"/>
      <c r="DQ232" s="89"/>
      <c r="DR232" s="93"/>
      <c r="DS232" s="93"/>
      <c r="DT232" s="93"/>
      <c r="DU232" s="93"/>
      <c r="DV232" s="93"/>
      <c r="DW232" s="93"/>
      <c r="DX232" s="88"/>
    </row>
    <row r="233" spans="84:128" ht="20.25" customHeight="1" x14ac:dyDescent="0.25">
      <c r="CF233" s="85"/>
      <c r="CG233" s="94" t="s">
        <v>21</v>
      </c>
      <c r="CH233" s="95"/>
      <c r="CI233" s="96" t="s">
        <v>10</v>
      </c>
      <c r="CJ233" s="97">
        <v>1</v>
      </c>
      <c r="CK233" s="97">
        <v>2</v>
      </c>
      <c r="CL233" s="97">
        <v>3</v>
      </c>
      <c r="CM233" s="97">
        <v>4</v>
      </c>
      <c r="CN233" s="97">
        <v>5</v>
      </c>
      <c r="CO233" s="97">
        <v>6</v>
      </c>
      <c r="CP233" s="97">
        <v>7</v>
      </c>
      <c r="CQ233" s="97">
        <v>8</v>
      </c>
      <c r="CR233" s="97">
        <v>9</v>
      </c>
      <c r="CS233" s="97">
        <v>10</v>
      </c>
      <c r="CT233" s="97">
        <v>11</v>
      </c>
      <c r="CU233" s="97">
        <v>12</v>
      </c>
      <c r="CV233" s="97">
        <v>13</v>
      </c>
      <c r="CW233" s="97">
        <v>14</v>
      </c>
      <c r="CX233" s="97">
        <v>15</v>
      </c>
      <c r="CY233" s="97">
        <v>16</v>
      </c>
      <c r="CZ233" s="97">
        <v>17</v>
      </c>
      <c r="DA233" s="97">
        <v>18</v>
      </c>
      <c r="DB233" s="97">
        <v>19</v>
      </c>
      <c r="DC233" s="97">
        <v>20</v>
      </c>
      <c r="DD233" s="97">
        <v>21</v>
      </c>
      <c r="DE233" s="97">
        <v>22</v>
      </c>
      <c r="DF233" s="97">
        <v>23</v>
      </c>
      <c r="DG233" s="97">
        <v>24</v>
      </c>
      <c r="DH233" s="97">
        <v>25</v>
      </c>
      <c r="DI233" s="97">
        <v>26</v>
      </c>
      <c r="DJ233" s="97">
        <v>27</v>
      </c>
      <c r="DK233" s="97">
        <v>28</v>
      </c>
      <c r="DL233" s="97">
        <v>29</v>
      </c>
      <c r="DM233" s="97">
        <v>30</v>
      </c>
      <c r="DN233" s="97">
        <v>31</v>
      </c>
      <c r="DO233" s="97">
        <v>32</v>
      </c>
      <c r="DP233" s="97">
        <v>33</v>
      </c>
      <c r="DQ233" s="97">
        <v>34</v>
      </c>
      <c r="DR233" s="98">
        <v>35</v>
      </c>
      <c r="DS233" s="98">
        <v>36</v>
      </c>
      <c r="DT233" s="98">
        <v>37</v>
      </c>
      <c r="DU233" s="98">
        <v>38</v>
      </c>
      <c r="DV233" s="98">
        <v>39</v>
      </c>
      <c r="DW233" s="98">
        <v>40</v>
      </c>
      <c r="DX233" s="88"/>
    </row>
    <row r="234" spans="84:128" ht="20.25" customHeight="1" x14ac:dyDescent="0.25">
      <c r="CF234" s="85"/>
      <c r="CG234" s="99"/>
      <c r="CH234" s="100"/>
      <c r="CI234" s="101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  <c r="DA234" s="102"/>
      <c r="DB234" s="102"/>
      <c r="DC234" s="102"/>
      <c r="DD234" s="102"/>
      <c r="DE234" s="102"/>
      <c r="DF234" s="102"/>
      <c r="DG234" s="102"/>
      <c r="DH234" s="102"/>
      <c r="DI234" s="102"/>
      <c r="DJ234" s="102"/>
      <c r="DK234" s="102"/>
      <c r="DL234" s="102"/>
      <c r="DM234" s="102"/>
      <c r="DN234" s="102"/>
      <c r="DO234" s="102"/>
      <c r="DP234" s="102"/>
      <c r="DQ234" s="102"/>
      <c r="DR234" s="103"/>
      <c r="DS234" s="103"/>
      <c r="DT234" s="103"/>
      <c r="DU234" s="103"/>
      <c r="DV234" s="103"/>
      <c r="DW234" s="103"/>
      <c r="DX234" s="88"/>
    </row>
    <row r="235" spans="84:128" ht="20.25" customHeight="1" x14ac:dyDescent="0.25">
      <c r="CF235" s="85"/>
      <c r="CG235" s="104" t="s">
        <v>21</v>
      </c>
      <c r="CH235" s="105"/>
      <c r="CI235" s="106" t="s">
        <v>10</v>
      </c>
      <c r="CJ235" s="97">
        <v>1</v>
      </c>
      <c r="CK235" s="97">
        <v>2</v>
      </c>
      <c r="CL235" s="97">
        <v>3</v>
      </c>
      <c r="CM235" s="97">
        <v>4</v>
      </c>
      <c r="CN235" s="97">
        <v>5</v>
      </c>
      <c r="CO235" s="97">
        <v>6</v>
      </c>
      <c r="CP235" s="97">
        <v>7</v>
      </c>
      <c r="CQ235" s="97">
        <v>8</v>
      </c>
      <c r="CR235" s="97">
        <v>9</v>
      </c>
      <c r="CS235" s="97">
        <v>10</v>
      </c>
      <c r="CT235" s="97">
        <v>11</v>
      </c>
      <c r="CU235" s="97">
        <v>12</v>
      </c>
      <c r="CV235" s="97">
        <v>13</v>
      </c>
      <c r="CW235" s="97">
        <v>14</v>
      </c>
      <c r="CX235" s="97">
        <v>15</v>
      </c>
      <c r="CY235" s="97">
        <v>16</v>
      </c>
      <c r="CZ235" s="97">
        <v>17</v>
      </c>
      <c r="DA235" s="97">
        <v>18</v>
      </c>
      <c r="DB235" s="97">
        <v>19</v>
      </c>
      <c r="DC235" s="97">
        <v>20</v>
      </c>
      <c r="DD235" s="97">
        <v>21</v>
      </c>
      <c r="DE235" s="97">
        <v>22</v>
      </c>
      <c r="DF235" s="97">
        <v>23</v>
      </c>
      <c r="DG235" s="97">
        <v>24</v>
      </c>
      <c r="DH235" s="97">
        <v>25</v>
      </c>
      <c r="DI235" s="97">
        <v>26</v>
      </c>
      <c r="DJ235" s="97">
        <v>27</v>
      </c>
      <c r="DK235" s="97">
        <v>28</v>
      </c>
      <c r="DL235" s="97">
        <v>29</v>
      </c>
      <c r="DM235" s="97">
        <v>30</v>
      </c>
      <c r="DN235" s="97">
        <v>31</v>
      </c>
      <c r="DO235" s="97">
        <v>32</v>
      </c>
      <c r="DP235" s="97">
        <v>33</v>
      </c>
      <c r="DQ235" s="97">
        <v>34</v>
      </c>
      <c r="DR235" s="98">
        <v>35</v>
      </c>
      <c r="DS235" s="98">
        <v>36</v>
      </c>
      <c r="DT235" s="98">
        <v>37</v>
      </c>
      <c r="DU235" s="98">
        <v>38</v>
      </c>
      <c r="DV235" s="98">
        <v>39</v>
      </c>
      <c r="DW235" s="98">
        <v>40</v>
      </c>
      <c r="DX235" s="88"/>
    </row>
    <row r="236" spans="84:128" ht="20.25" customHeight="1" thickBot="1" x14ac:dyDescent="0.3">
      <c r="CF236" s="107"/>
      <c r="CG236" s="108"/>
      <c r="CH236" s="108"/>
      <c r="CI236" s="108"/>
      <c r="CJ236" s="108"/>
      <c r="CK236" s="108"/>
      <c r="CL236" s="108"/>
      <c r="CM236" s="108"/>
      <c r="CN236" s="108"/>
      <c r="CO236" s="108"/>
      <c r="CP236" s="108"/>
      <c r="CQ236" s="108"/>
      <c r="CR236" s="108"/>
      <c r="CS236" s="108"/>
      <c r="CT236" s="108"/>
      <c r="CU236" s="108"/>
      <c r="CV236" s="108"/>
      <c r="CW236" s="108"/>
      <c r="CX236" s="108"/>
      <c r="CY236" s="108"/>
      <c r="CZ236" s="108"/>
      <c r="DA236" s="108"/>
      <c r="DB236" s="108"/>
      <c r="DC236" s="108"/>
      <c r="DD236" s="108"/>
      <c r="DE236" s="108"/>
      <c r="DF236" s="108"/>
      <c r="DG236" s="108"/>
      <c r="DH236" s="108"/>
      <c r="DI236" s="108"/>
      <c r="DJ236" s="108"/>
      <c r="DK236" s="108"/>
      <c r="DL236" s="108"/>
      <c r="DM236" s="108"/>
      <c r="DN236" s="108"/>
      <c r="DO236" s="108"/>
      <c r="DP236" s="108"/>
      <c r="DQ236" s="108"/>
      <c r="DR236" s="108"/>
      <c r="DS236" s="108"/>
      <c r="DT236" s="108"/>
      <c r="DU236" s="108"/>
      <c r="DV236" s="108"/>
      <c r="DW236" s="108"/>
      <c r="DX236" s="109"/>
    </row>
    <row r="237" spans="84:128" ht="20.25" customHeight="1" thickTop="1" x14ac:dyDescent="0.25">
      <c r="CF237" s="82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  <c r="DN237" s="83"/>
      <c r="DO237" s="83"/>
      <c r="DP237" s="83"/>
      <c r="DQ237" s="83"/>
      <c r="DR237" s="83"/>
      <c r="DS237" s="83"/>
      <c r="DT237" s="83"/>
      <c r="DU237" s="83"/>
      <c r="DV237" s="83"/>
      <c r="DW237" s="83"/>
      <c r="DX237" s="84"/>
    </row>
    <row r="238" spans="84:128" ht="20.25" customHeight="1" x14ac:dyDescent="0.25">
      <c r="CF238" s="85"/>
      <c r="CG238" s="548"/>
      <c r="CH238" s="548"/>
      <c r="CI238" s="548"/>
      <c r="CJ238" s="548"/>
      <c r="CK238" s="86"/>
      <c r="CL238" s="86"/>
      <c r="CM238" s="86"/>
      <c r="CN238" s="86"/>
      <c r="CO238" s="86"/>
      <c r="CP238" s="86"/>
      <c r="CQ238" s="86"/>
      <c r="CR238" s="86"/>
      <c r="CS238" s="86"/>
      <c r="CT238" s="86"/>
      <c r="CU238" s="549"/>
      <c r="CV238" s="549"/>
      <c r="CW238" s="550" t="s">
        <v>11</v>
      </c>
      <c r="CX238" s="550"/>
      <c r="CY238" s="550"/>
      <c r="CZ238" s="550"/>
      <c r="DA238" s="551" t="s">
        <v>12</v>
      </c>
      <c r="DB238" s="552"/>
      <c r="DC238" s="552"/>
      <c r="DD238" s="553" t="s">
        <v>9</v>
      </c>
      <c r="DE238" s="553"/>
      <c r="DF238" s="541"/>
      <c r="DG238" s="86"/>
      <c r="DH238" s="86"/>
      <c r="DI238" s="86"/>
      <c r="DJ238" s="86"/>
      <c r="DK238" s="86"/>
      <c r="DL238" s="86"/>
      <c r="DM238" s="86"/>
      <c r="DN238" s="86"/>
      <c r="DO238" s="86"/>
      <c r="DP238" s="86"/>
      <c r="DQ238" s="86"/>
      <c r="DR238" s="87"/>
      <c r="DS238" s="542" t="s">
        <v>13</v>
      </c>
      <c r="DT238" s="542"/>
      <c r="DU238" s="542"/>
      <c r="DV238" s="543"/>
      <c r="DW238" s="543"/>
      <c r="DX238" s="88"/>
    </row>
    <row r="239" spans="84:128" ht="20.25" customHeight="1" x14ac:dyDescent="0.25">
      <c r="CF239" s="85"/>
      <c r="CG239" s="548"/>
      <c r="CH239" s="548"/>
      <c r="CI239" s="548"/>
      <c r="CJ239" s="548"/>
      <c r="CK239" s="86"/>
      <c r="CL239" s="86"/>
      <c r="CM239" s="86"/>
      <c r="CN239" s="86"/>
      <c r="CO239" s="86"/>
      <c r="CP239" s="86"/>
      <c r="CQ239" s="86"/>
      <c r="CR239" s="86"/>
      <c r="CS239" s="86"/>
      <c r="CT239" s="86"/>
      <c r="CU239" s="549"/>
      <c r="CV239" s="549"/>
      <c r="CW239" s="550"/>
      <c r="CX239" s="550"/>
      <c r="CY239" s="550"/>
      <c r="CZ239" s="550"/>
      <c r="DA239" s="551"/>
      <c r="DB239" s="552"/>
      <c r="DC239" s="552"/>
      <c r="DD239" s="553"/>
      <c r="DE239" s="553"/>
      <c r="DF239" s="541"/>
      <c r="DG239" s="86"/>
      <c r="DH239" s="86"/>
      <c r="DI239" s="86"/>
      <c r="DJ239" s="86"/>
      <c r="DK239" s="86"/>
      <c r="DL239" s="86"/>
      <c r="DM239" s="86"/>
      <c r="DN239" s="86"/>
      <c r="DO239" s="86"/>
      <c r="DP239" s="86"/>
      <c r="DQ239" s="86"/>
      <c r="DR239" s="87"/>
      <c r="DS239" s="542"/>
      <c r="DT239" s="542"/>
      <c r="DU239" s="542"/>
      <c r="DV239" s="543"/>
      <c r="DW239" s="543"/>
      <c r="DX239" s="88"/>
    </row>
    <row r="240" spans="84:128" ht="20.25" customHeight="1" x14ac:dyDescent="0.25">
      <c r="CF240" s="85"/>
      <c r="CG240" s="89"/>
      <c r="CH240" s="89"/>
      <c r="CI240" s="89"/>
      <c r="CJ240" s="89"/>
      <c r="CK240" s="587" t="s">
        <v>16</v>
      </c>
      <c r="CL240" s="587"/>
      <c r="CM240" s="90"/>
      <c r="CN240" s="91" t="s">
        <v>17</v>
      </c>
      <c r="CO240" s="585"/>
      <c r="CP240" s="585"/>
      <c r="CQ240" s="585"/>
      <c r="CR240" s="585"/>
      <c r="CS240" s="585"/>
      <c r="CT240" s="585"/>
      <c r="CU240" s="585"/>
      <c r="CV240" s="585"/>
      <c r="CW240" s="585"/>
      <c r="CX240" s="585"/>
      <c r="CY240" s="586"/>
      <c r="CZ240" s="586"/>
      <c r="DA240" s="92"/>
      <c r="DB240" s="92"/>
      <c r="DC240" s="92"/>
      <c r="DD240" s="92"/>
      <c r="DE240" s="92"/>
      <c r="DF240" s="89"/>
      <c r="DG240" s="587" t="s">
        <v>16</v>
      </c>
      <c r="DH240" s="587"/>
      <c r="DI240" s="90"/>
      <c r="DJ240" s="91" t="s">
        <v>17</v>
      </c>
      <c r="DK240" s="585"/>
      <c r="DL240" s="585"/>
      <c r="DM240" s="585"/>
      <c r="DN240" s="585"/>
      <c r="DO240" s="585"/>
      <c r="DP240" s="585"/>
      <c r="DQ240" s="585"/>
      <c r="DR240" s="585"/>
      <c r="DS240" s="585"/>
      <c r="DT240" s="585"/>
      <c r="DU240" s="585"/>
      <c r="DV240" s="585"/>
      <c r="DW240" s="585"/>
      <c r="DX240" s="88"/>
    </row>
    <row r="241" spans="84:128" ht="20.25" customHeight="1" x14ac:dyDescent="0.25">
      <c r="CF241" s="85"/>
      <c r="CG241" s="89"/>
      <c r="CH241" s="89"/>
      <c r="CI241" s="89"/>
      <c r="CJ241" s="89"/>
      <c r="CK241" s="89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/>
      <c r="CV241" s="89"/>
      <c r="CW241" s="89"/>
      <c r="CX241" s="89"/>
      <c r="CY241" s="89"/>
      <c r="CZ241" s="89"/>
      <c r="DA241" s="89"/>
      <c r="DB241" s="89"/>
      <c r="DC241" s="89"/>
      <c r="DD241" s="89"/>
      <c r="DE241" s="89"/>
      <c r="DF241" s="89"/>
      <c r="DG241" s="89"/>
      <c r="DH241" s="89"/>
      <c r="DI241" s="89"/>
      <c r="DJ241" s="89"/>
      <c r="DK241" s="89"/>
      <c r="DL241" s="89"/>
      <c r="DM241" s="89"/>
      <c r="DN241" s="89"/>
      <c r="DO241" s="89"/>
      <c r="DP241" s="89"/>
      <c r="DQ241" s="89"/>
      <c r="DR241" s="93"/>
      <c r="DS241" s="93"/>
      <c r="DT241" s="93"/>
      <c r="DU241" s="93"/>
      <c r="DV241" s="93"/>
      <c r="DW241" s="93"/>
      <c r="DX241" s="88"/>
    </row>
    <row r="242" spans="84:128" ht="20.25" customHeight="1" x14ac:dyDescent="0.25">
      <c r="CF242" s="85"/>
      <c r="CG242" s="94" t="s">
        <v>21</v>
      </c>
      <c r="CH242" s="95"/>
      <c r="CI242" s="96" t="s">
        <v>10</v>
      </c>
      <c r="CJ242" s="97">
        <v>1</v>
      </c>
      <c r="CK242" s="97">
        <v>2</v>
      </c>
      <c r="CL242" s="97">
        <v>3</v>
      </c>
      <c r="CM242" s="97">
        <v>4</v>
      </c>
      <c r="CN242" s="97">
        <v>5</v>
      </c>
      <c r="CO242" s="97">
        <v>6</v>
      </c>
      <c r="CP242" s="97">
        <v>7</v>
      </c>
      <c r="CQ242" s="97">
        <v>8</v>
      </c>
      <c r="CR242" s="97">
        <v>9</v>
      </c>
      <c r="CS242" s="97">
        <v>10</v>
      </c>
      <c r="CT242" s="97">
        <v>11</v>
      </c>
      <c r="CU242" s="97">
        <v>12</v>
      </c>
      <c r="CV242" s="97">
        <v>13</v>
      </c>
      <c r="CW242" s="97">
        <v>14</v>
      </c>
      <c r="CX242" s="97">
        <v>15</v>
      </c>
      <c r="CY242" s="97">
        <v>16</v>
      </c>
      <c r="CZ242" s="97">
        <v>17</v>
      </c>
      <c r="DA242" s="97">
        <v>18</v>
      </c>
      <c r="DB242" s="97">
        <v>19</v>
      </c>
      <c r="DC242" s="97">
        <v>20</v>
      </c>
      <c r="DD242" s="97">
        <v>21</v>
      </c>
      <c r="DE242" s="97">
        <v>22</v>
      </c>
      <c r="DF242" s="97">
        <v>23</v>
      </c>
      <c r="DG242" s="97">
        <v>24</v>
      </c>
      <c r="DH242" s="97">
        <v>25</v>
      </c>
      <c r="DI242" s="97">
        <v>26</v>
      </c>
      <c r="DJ242" s="97">
        <v>27</v>
      </c>
      <c r="DK242" s="97">
        <v>28</v>
      </c>
      <c r="DL242" s="97">
        <v>29</v>
      </c>
      <c r="DM242" s="97">
        <v>30</v>
      </c>
      <c r="DN242" s="97">
        <v>31</v>
      </c>
      <c r="DO242" s="97">
        <v>32</v>
      </c>
      <c r="DP242" s="97">
        <v>33</v>
      </c>
      <c r="DQ242" s="97">
        <v>34</v>
      </c>
      <c r="DR242" s="98">
        <v>35</v>
      </c>
      <c r="DS242" s="98">
        <v>36</v>
      </c>
      <c r="DT242" s="98">
        <v>37</v>
      </c>
      <c r="DU242" s="98">
        <v>38</v>
      </c>
      <c r="DV242" s="98">
        <v>39</v>
      </c>
      <c r="DW242" s="98">
        <v>40</v>
      </c>
      <c r="DX242" s="88"/>
    </row>
    <row r="243" spans="84:128" ht="20.25" customHeight="1" x14ac:dyDescent="0.25">
      <c r="CF243" s="85"/>
      <c r="CG243" s="99"/>
      <c r="CH243" s="100"/>
      <c r="CI243" s="101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  <c r="CW243" s="102"/>
      <c r="CX243" s="102"/>
      <c r="CY243" s="102"/>
      <c r="CZ243" s="102"/>
      <c r="DA243" s="102"/>
      <c r="DB243" s="102"/>
      <c r="DC243" s="102"/>
      <c r="DD243" s="102"/>
      <c r="DE243" s="102"/>
      <c r="DF243" s="102"/>
      <c r="DG243" s="102"/>
      <c r="DH243" s="102"/>
      <c r="DI243" s="102"/>
      <c r="DJ243" s="102"/>
      <c r="DK243" s="102"/>
      <c r="DL243" s="102"/>
      <c r="DM243" s="102"/>
      <c r="DN243" s="102"/>
      <c r="DO243" s="102"/>
      <c r="DP243" s="102"/>
      <c r="DQ243" s="102"/>
      <c r="DR243" s="103"/>
      <c r="DS243" s="103"/>
      <c r="DT243" s="103"/>
      <c r="DU243" s="103"/>
      <c r="DV243" s="103"/>
      <c r="DW243" s="103"/>
      <c r="DX243" s="88"/>
    </row>
    <row r="244" spans="84:128" ht="20.25" customHeight="1" x14ac:dyDescent="0.25">
      <c r="CF244" s="85"/>
      <c r="CG244" s="104" t="s">
        <v>21</v>
      </c>
      <c r="CH244" s="105"/>
      <c r="CI244" s="106" t="s">
        <v>10</v>
      </c>
      <c r="CJ244" s="97">
        <v>1</v>
      </c>
      <c r="CK244" s="97">
        <v>2</v>
      </c>
      <c r="CL244" s="97">
        <v>3</v>
      </c>
      <c r="CM244" s="97">
        <v>4</v>
      </c>
      <c r="CN244" s="97">
        <v>5</v>
      </c>
      <c r="CO244" s="97">
        <v>6</v>
      </c>
      <c r="CP244" s="97">
        <v>7</v>
      </c>
      <c r="CQ244" s="97">
        <v>8</v>
      </c>
      <c r="CR244" s="97">
        <v>9</v>
      </c>
      <c r="CS244" s="97">
        <v>10</v>
      </c>
      <c r="CT244" s="97">
        <v>11</v>
      </c>
      <c r="CU244" s="97">
        <v>12</v>
      </c>
      <c r="CV244" s="97">
        <v>13</v>
      </c>
      <c r="CW244" s="97">
        <v>14</v>
      </c>
      <c r="CX244" s="97">
        <v>15</v>
      </c>
      <c r="CY244" s="97">
        <v>16</v>
      </c>
      <c r="CZ244" s="97">
        <v>17</v>
      </c>
      <c r="DA244" s="97">
        <v>18</v>
      </c>
      <c r="DB244" s="97">
        <v>19</v>
      </c>
      <c r="DC244" s="97">
        <v>20</v>
      </c>
      <c r="DD244" s="97">
        <v>21</v>
      </c>
      <c r="DE244" s="97">
        <v>22</v>
      </c>
      <c r="DF244" s="97">
        <v>23</v>
      </c>
      <c r="DG244" s="97">
        <v>24</v>
      </c>
      <c r="DH244" s="97">
        <v>25</v>
      </c>
      <c r="DI244" s="97">
        <v>26</v>
      </c>
      <c r="DJ244" s="97">
        <v>27</v>
      </c>
      <c r="DK244" s="97">
        <v>28</v>
      </c>
      <c r="DL244" s="97">
        <v>29</v>
      </c>
      <c r="DM244" s="97">
        <v>30</v>
      </c>
      <c r="DN244" s="97">
        <v>31</v>
      </c>
      <c r="DO244" s="97">
        <v>32</v>
      </c>
      <c r="DP244" s="97">
        <v>33</v>
      </c>
      <c r="DQ244" s="97">
        <v>34</v>
      </c>
      <c r="DR244" s="98">
        <v>35</v>
      </c>
      <c r="DS244" s="98">
        <v>36</v>
      </c>
      <c r="DT244" s="98">
        <v>37</v>
      </c>
      <c r="DU244" s="98">
        <v>38</v>
      </c>
      <c r="DV244" s="98">
        <v>39</v>
      </c>
      <c r="DW244" s="98">
        <v>40</v>
      </c>
      <c r="DX244" s="88"/>
    </row>
    <row r="245" spans="84:128" ht="20.25" customHeight="1" thickBot="1" x14ac:dyDescent="0.3">
      <c r="CF245" s="107"/>
      <c r="CG245" s="108"/>
      <c r="CH245" s="108"/>
      <c r="CI245" s="108"/>
      <c r="CJ245" s="108"/>
      <c r="CK245" s="108"/>
      <c r="CL245" s="108"/>
      <c r="CM245" s="108"/>
      <c r="CN245" s="108"/>
      <c r="CO245" s="108"/>
      <c r="CP245" s="108"/>
      <c r="CQ245" s="108"/>
      <c r="CR245" s="108"/>
      <c r="CS245" s="108"/>
      <c r="CT245" s="108"/>
      <c r="CU245" s="108"/>
      <c r="CV245" s="108"/>
      <c r="CW245" s="108"/>
      <c r="CX245" s="108"/>
      <c r="CY245" s="108"/>
      <c r="CZ245" s="108"/>
      <c r="DA245" s="108"/>
      <c r="DB245" s="108"/>
      <c r="DC245" s="108"/>
      <c r="DD245" s="108"/>
      <c r="DE245" s="108"/>
      <c r="DF245" s="108"/>
      <c r="DG245" s="108"/>
      <c r="DH245" s="108"/>
      <c r="DI245" s="108"/>
      <c r="DJ245" s="108"/>
      <c r="DK245" s="108"/>
      <c r="DL245" s="108"/>
      <c r="DM245" s="108"/>
      <c r="DN245" s="108"/>
      <c r="DO245" s="108"/>
      <c r="DP245" s="108"/>
      <c r="DQ245" s="108"/>
      <c r="DR245" s="108"/>
      <c r="DS245" s="108"/>
      <c r="DT245" s="108"/>
      <c r="DU245" s="108"/>
      <c r="DV245" s="108"/>
      <c r="DW245" s="108"/>
      <c r="DX245" s="109"/>
    </row>
    <row r="246" spans="84:128" ht="20.25" customHeight="1" thickTop="1" x14ac:dyDescent="0.25">
      <c r="CF246" s="82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83"/>
      <c r="DQ246" s="83"/>
      <c r="DR246" s="83"/>
      <c r="DS246" s="83"/>
      <c r="DT246" s="83"/>
      <c r="DU246" s="83"/>
      <c r="DV246" s="83"/>
      <c r="DW246" s="83"/>
      <c r="DX246" s="84"/>
    </row>
    <row r="247" spans="84:128" ht="20.25" customHeight="1" x14ac:dyDescent="0.25">
      <c r="CF247" s="85"/>
      <c r="CG247" s="548"/>
      <c r="CH247" s="548"/>
      <c r="CI247" s="548"/>
      <c r="CJ247" s="548"/>
      <c r="CK247" s="86"/>
      <c r="CL247" s="86"/>
      <c r="CM247" s="86"/>
      <c r="CN247" s="86"/>
      <c r="CO247" s="86"/>
      <c r="CP247" s="86"/>
      <c r="CQ247" s="86"/>
      <c r="CR247" s="86"/>
      <c r="CS247" s="86"/>
      <c r="CT247" s="86"/>
      <c r="CU247" s="549"/>
      <c r="CV247" s="549"/>
      <c r="CW247" s="550" t="s">
        <v>11</v>
      </c>
      <c r="CX247" s="550"/>
      <c r="CY247" s="550"/>
      <c r="CZ247" s="550"/>
      <c r="DA247" s="551" t="s">
        <v>12</v>
      </c>
      <c r="DB247" s="552"/>
      <c r="DC247" s="552"/>
      <c r="DD247" s="553" t="s">
        <v>9</v>
      </c>
      <c r="DE247" s="553"/>
      <c r="DF247" s="541"/>
      <c r="DG247" s="86"/>
      <c r="DH247" s="86"/>
      <c r="DI247" s="86"/>
      <c r="DJ247" s="86"/>
      <c r="DK247" s="86"/>
      <c r="DL247" s="86"/>
      <c r="DM247" s="86"/>
      <c r="DN247" s="86"/>
      <c r="DO247" s="86"/>
      <c r="DP247" s="86"/>
      <c r="DQ247" s="86"/>
      <c r="DR247" s="87"/>
      <c r="DS247" s="542" t="s">
        <v>13</v>
      </c>
      <c r="DT247" s="542"/>
      <c r="DU247" s="542"/>
      <c r="DV247" s="543"/>
      <c r="DW247" s="543"/>
      <c r="DX247" s="88"/>
    </row>
    <row r="248" spans="84:128" ht="20.25" customHeight="1" x14ac:dyDescent="0.25">
      <c r="CF248" s="85"/>
      <c r="CG248" s="548"/>
      <c r="CH248" s="548"/>
      <c r="CI248" s="548"/>
      <c r="CJ248" s="548"/>
      <c r="CK248" s="86"/>
      <c r="CL248" s="86"/>
      <c r="CM248" s="86"/>
      <c r="CN248" s="86"/>
      <c r="CO248" s="86"/>
      <c r="CP248" s="86"/>
      <c r="CQ248" s="86"/>
      <c r="CR248" s="86"/>
      <c r="CS248" s="86"/>
      <c r="CT248" s="86"/>
      <c r="CU248" s="549"/>
      <c r="CV248" s="549"/>
      <c r="CW248" s="550"/>
      <c r="CX248" s="550"/>
      <c r="CY248" s="550"/>
      <c r="CZ248" s="550"/>
      <c r="DA248" s="551"/>
      <c r="DB248" s="552"/>
      <c r="DC248" s="552"/>
      <c r="DD248" s="553"/>
      <c r="DE248" s="553"/>
      <c r="DF248" s="541"/>
      <c r="DG248" s="86"/>
      <c r="DH248" s="86"/>
      <c r="DI248" s="86"/>
      <c r="DJ248" s="86"/>
      <c r="DK248" s="86"/>
      <c r="DL248" s="86"/>
      <c r="DM248" s="86"/>
      <c r="DN248" s="86"/>
      <c r="DO248" s="86"/>
      <c r="DP248" s="86"/>
      <c r="DQ248" s="86"/>
      <c r="DR248" s="87"/>
      <c r="DS248" s="542"/>
      <c r="DT248" s="542"/>
      <c r="DU248" s="542"/>
      <c r="DV248" s="543"/>
      <c r="DW248" s="543"/>
      <c r="DX248" s="88"/>
    </row>
    <row r="249" spans="84:128" ht="20.25" customHeight="1" x14ac:dyDescent="0.25">
      <c r="CF249" s="85"/>
      <c r="CG249" s="89"/>
      <c r="CH249" s="89"/>
      <c r="CI249" s="89"/>
      <c r="CJ249" s="89"/>
      <c r="CK249" s="587" t="s">
        <v>16</v>
      </c>
      <c r="CL249" s="587"/>
      <c r="CM249" s="90"/>
      <c r="CN249" s="91" t="s">
        <v>17</v>
      </c>
      <c r="CO249" s="585"/>
      <c r="CP249" s="585"/>
      <c r="CQ249" s="585"/>
      <c r="CR249" s="585"/>
      <c r="CS249" s="585"/>
      <c r="CT249" s="585"/>
      <c r="CU249" s="585"/>
      <c r="CV249" s="585"/>
      <c r="CW249" s="585"/>
      <c r="CX249" s="585"/>
      <c r="CY249" s="586"/>
      <c r="CZ249" s="586"/>
      <c r="DA249" s="92"/>
      <c r="DB249" s="92"/>
      <c r="DC249" s="92"/>
      <c r="DD249" s="92"/>
      <c r="DE249" s="92"/>
      <c r="DF249" s="89"/>
      <c r="DG249" s="587" t="s">
        <v>16</v>
      </c>
      <c r="DH249" s="587"/>
      <c r="DI249" s="90"/>
      <c r="DJ249" s="91" t="s">
        <v>17</v>
      </c>
      <c r="DK249" s="585"/>
      <c r="DL249" s="585"/>
      <c r="DM249" s="585"/>
      <c r="DN249" s="585"/>
      <c r="DO249" s="585"/>
      <c r="DP249" s="585"/>
      <c r="DQ249" s="585"/>
      <c r="DR249" s="585"/>
      <c r="DS249" s="585"/>
      <c r="DT249" s="585"/>
      <c r="DU249" s="585"/>
      <c r="DV249" s="585"/>
      <c r="DW249" s="585"/>
      <c r="DX249" s="88"/>
    </row>
    <row r="250" spans="84:128" ht="20.25" customHeight="1" x14ac:dyDescent="0.25">
      <c r="CF250" s="85"/>
      <c r="CG250" s="89"/>
      <c r="CH250" s="89"/>
      <c r="CI250" s="89"/>
      <c r="CJ250" s="89"/>
      <c r="CK250" s="89"/>
      <c r="CL250" s="89"/>
      <c r="CM250" s="89"/>
      <c r="CN250" s="89"/>
      <c r="CO250" s="89"/>
      <c r="CP250" s="89"/>
      <c r="CQ250" s="89"/>
      <c r="CR250" s="89"/>
      <c r="CS250" s="89"/>
      <c r="CT250" s="89"/>
      <c r="CU250" s="89"/>
      <c r="CV250" s="89"/>
      <c r="CW250" s="89"/>
      <c r="CX250" s="89"/>
      <c r="CY250" s="89"/>
      <c r="CZ250" s="89"/>
      <c r="DA250" s="89"/>
      <c r="DB250" s="89"/>
      <c r="DC250" s="89"/>
      <c r="DD250" s="89"/>
      <c r="DE250" s="89"/>
      <c r="DF250" s="89"/>
      <c r="DG250" s="89"/>
      <c r="DH250" s="89"/>
      <c r="DI250" s="89"/>
      <c r="DJ250" s="89"/>
      <c r="DK250" s="89"/>
      <c r="DL250" s="89"/>
      <c r="DM250" s="89"/>
      <c r="DN250" s="89"/>
      <c r="DO250" s="89"/>
      <c r="DP250" s="89"/>
      <c r="DQ250" s="89"/>
      <c r="DR250" s="93"/>
      <c r="DS250" s="93"/>
      <c r="DT250" s="93"/>
      <c r="DU250" s="93"/>
      <c r="DV250" s="93"/>
      <c r="DW250" s="93"/>
      <c r="DX250" s="88"/>
    </row>
    <row r="251" spans="84:128" ht="20.25" customHeight="1" x14ac:dyDescent="0.25">
      <c r="CF251" s="85"/>
      <c r="CG251" s="94" t="s">
        <v>21</v>
      </c>
      <c r="CH251" s="95"/>
      <c r="CI251" s="96" t="s">
        <v>10</v>
      </c>
      <c r="CJ251" s="97">
        <v>1</v>
      </c>
      <c r="CK251" s="97">
        <v>2</v>
      </c>
      <c r="CL251" s="97">
        <v>3</v>
      </c>
      <c r="CM251" s="97">
        <v>4</v>
      </c>
      <c r="CN251" s="97">
        <v>5</v>
      </c>
      <c r="CO251" s="97">
        <v>6</v>
      </c>
      <c r="CP251" s="97">
        <v>7</v>
      </c>
      <c r="CQ251" s="97">
        <v>8</v>
      </c>
      <c r="CR251" s="97">
        <v>9</v>
      </c>
      <c r="CS251" s="97">
        <v>10</v>
      </c>
      <c r="CT251" s="97">
        <v>11</v>
      </c>
      <c r="CU251" s="97">
        <v>12</v>
      </c>
      <c r="CV251" s="97">
        <v>13</v>
      </c>
      <c r="CW251" s="97">
        <v>14</v>
      </c>
      <c r="CX251" s="97">
        <v>15</v>
      </c>
      <c r="CY251" s="97">
        <v>16</v>
      </c>
      <c r="CZ251" s="97">
        <v>17</v>
      </c>
      <c r="DA251" s="97">
        <v>18</v>
      </c>
      <c r="DB251" s="97">
        <v>19</v>
      </c>
      <c r="DC251" s="97">
        <v>20</v>
      </c>
      <c r="DD251" s="97">
        <v>21</v>
      </c>
      <c r="DE251" s="97">
        <v>22</v>
      </c>
      <c r="DF251" s="97">
        <v>23</v>
      </c>
      <c r="DG251" s="97">
        <v>24</v>
      </c>
      <c r="DH251" s="97">
        <v>25</v>
      </c>
      <c r="DI251" s="97">
        <v>26</v>
      </c>
      <c r="DJ251" s="97">
        <v>27</v>
      </c>
      <c r="DK251" s="97">
        <v>28</v>
      </c>
      <c r="DL251" s="97">
        <v>29</v>
      </c>
      <c r="DM251" s="97">
        <v>30</v>
      </c>
      <c r="DN251" s="97">
        <v>31</v>
      </c>
      <c r="DO251" s="97">
        <v>32</v>
      </c>
      <c r="DP251" s="97">
        <v>33</v>
      </c>
      <c r="DQ251" s="97">
        <v>34</v>
      </c>
      <c r="DR251" s="98">
        <v>35</v>
      </c>
      <c r="DS251" s="98">
        <v>36</v>
      </c>
      <c r="DT251" s="98">
        <v>37</v>
      </c>
      <c r="DU251" s="98">
        <v>38</v>
      </c>
      <c r="DV251" s="98">
        <v>39</v>
      </c>
      <c r="DW251" s="98">
        <v>40</v>
      </c>
      <c r="DX251" s="88"/>
    </row>
    <row r="252" spans="84:128" ht="20.25" customHeight="1" x14ac:dyDescent="0.25">
      <c r="CF252" s="85"/>
      <c r="CG252" s="99"/>
      <c r="CH252" s="100"/>
      <c r="CI252" s="101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  <c r="DA252" s="102"/>
      <c r="DB252" s="102"/>
      <c r="DC252" s="102"/>
      <c r="DD252" s="102"/>
      <c r="DE252" s="102"/>
      <c r="DF252" s="102"/>
      <c r="DG252" s="102"/>
      <c r="DH252" s="102"/>
      <c r="DI252" s="102"/>
      <c r="DJ252" s="102"/>
      <c r="DK252" s="102"/>
      <c r="DL252" s="102"/>
      <c r="DM252" s="102"/>
      <c r="DN252" s="102"/>
      <c r="DO252" s="102"/>
      <c r="DP252" s="102"/>
      <c r="DQ252" s="102"/>
      <c r="DR252" s="103"/>
      <c r="DS252" s="103"/>
      <c r="DT252" s="103"/>
      <c r="DU252" s="103"/>
      <c r="DV252" s="103"/>
      <c r="DW252" s="103"/>
      <c r="DX252" s="88"/>
    </row>
    <row r="253" spans="84:128" ht="20.25" customHeight="1" x14ac:dyDescent="0.25">
      <c r="CF253" s="85"/>
      <c r="CG253" s="104" t="s">
        <v>21</v>
      </c>
      <c r="CH253" s="105"/>
      <c r="CI253" s="106" t="s">
        <v>10</v>
      </c>
      <c r="CJ253" s="97">
        <v>1</v>
      </c>
      <c r="CK253" s="97">
        <v>2</v>
      </c>
      <c r="CL253" s="97">
        <v>3</v>
      </c>
      <c r="CM253" s="97">
        <v>4</v>
      </c>
      <c r="CN253" s="97">
        <v>5</v>
      </c>
      <c r="CO253" s="97">
        <v>6</v>
      </c>
      <c r="CP253" s="97">
        <v>7</v>
      </c>
      <c r="CQ253" s="97">
        <v>8</v>
      </c>
      <c r="CR253" s="97">
        <v>9</v>
      </c>
      <c r="CS253" s="97">
        <v>10</v>
      </c>
      <c r="CT253" s="97">
        <v>11</v>
      </c>
      <c r="CU253" s="97">
        <v>12</v>
      </c>
      <c r="CV253" s="97">
        <v>13</v>
      </c>
      <c r="CW253" s="97">
        <v>14</v>
      </c>
      <c r="CX253" s="97">
        <v>15</v>
      </c>
      <c r="CY253" s="97">
        <v>16</v>
      </c>
      <c r="CZ253" s="97">
        <v>17</v>
      </c>
      <c r="DA253" s="97">
        <v>18</v>
      </c>
      <c r="DB253" s="97">
        <v>19</v>
      </c>
      <c r="DC253" s="97">
        <v>20</v>
      </c>
      <c r="DD253" s="97">
        <v>21</v>
      </c>
      <c r="DE253" s="97">
        <v>22</v>
      </c>
      <c r="DF253" s="97">
        <v>23</v>
      </c>
      <c r="DG253" s="97">
        <v>24</v>
      </c>
      <c r="DH253" s="97">
        <v>25</v>
      </c>
      <c r="DI253" s="97">
        <v>26</v>
      </c>
      <c r="DJ253" s="97">
        <v>27</v>
      </c>
      <c r="DK253" s="97">
        <v>28</v>
      </c>
      <c r="DL253" s="97">
        <v>29</v>
      </c>
      <c r="DM253" s="97">
        <v>30</v>
      </c>
      <c r="DN253" s="97">
        <v>31</v>
      </c>
      <c r="DO253" s="97">
        <v>32</v>
      </c>
      <c r="DP253" s="97">
        <v>33</v>
      </c>
      <c r="DQ253" s="97">
        <v>34</v>
      </c>
      <c r="DR253" s="98">
        <v>35</v>
      </c>
      <c r="DS253" s="98">
        <v>36</v>
      </c>
      <c r="DT253" s="98">
        <v>37</v>
      </c>
      <c r="DU253" s="98">
        <v>38</v>
      </c>
      <c r="DV253" s="98">
        <v>39</v>
      </c>
      <c r="DW253" s="98">
        <v>40</v>
      </c>
      <c r="DX253" s="88"/>
    </row>
    <row r="254" spans="84:128" ht="20.25" customHeight="1" thickBot="1" x14ac:dyDescent="0.3">
      <c r="CF254" s="107"/>
      <c r="CG254" s="108"/>
      <c r="CH254" s="108"/>
      <c r="CI254" s="108"/>
      <c r="CJ254" s="108"/>
      <c r="CK254" s="108"/>
      <c r="CL254" s="108"/>
      <c r="CM254" s="108"/>
      <c r="CN254" s="108"/>
      <c r="CO254" s="108"/>
      <c r="CP254" s="108"/>
      <c r="CQ254" s="108"/>
      <c r="CR254" s="108"/>
      <c r="CS254" s="108"/>
      <c r="CT254" s="108"/>
      <c r="CU254" s="108"/>
      <c r="CV254" s="108"/>
      <c r="CW254" s="108"/>
      <c r="CX254" s="108"/>
      <c r="CY254" s="108"/>
      <c r="CZ254" s="108"/>
      <c r="DA254" s="108"/>
      <c r="DB254" s="108"/>
      <c r="DC254" s="108"/>
      <c r="DD254" s="108"/>
      <c r="DE254" s="108"/>
      <c r="DF254" s="108"/>
      <c r="DG254" s="108"/>
      <c r="DH254" s="108"/>
      <c r="DI254" s="108"/>
      <c r="DJ254" s="108"/>
      <c r="DK254" s="108"/>
      <c r="DL254" s="108"/>
      <c r="DM254" s="108"/>
      <c r="DN254" s="108"/>
      <c r="DO254" s="108"/>
      <c r="DP254" s="108"/>
      <c r="DQ254" s="108"/>
      <c r="DR254" s="108"/>
      <c r="DS254" s="108"/>
      <c r="DT254" s="108"/>
      <c r="DU254" s="108"/>
      <c r="DV254" s="108"/>
      <c r="DW254" s="108"/>
      <c r="DX254" s="109"/>
    </row>
    <row r="255" spans="84:128" ht="20.25" customHeight="1" thickTop="1" x14ac:dyDescent="0.25">
      <c r="CF255" s="82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3"/>
      <c r="DJ255" s="83"/>
      <c r="DK255" s="83"/>
      <c r="DL255" s="83"/>
      <c r="DM255" s="83"/>
      <c r="DN255" s="83"/>
      <c r="DO255" s="83"/>
      <c r="DP255" s="83"/>
      <c r="DQ255" s="83"/>
      <c r="DR255" s="83"/>
      <c r="DS255" s="83"/>
      <c r="DT255" s="83"/>
      <c r="DU255" s="83"/>
      <c r="DV255" s="83"/>
      <c r="DW255" s="83"/>
      <c r="DX255" s="84"/>
    </row>
    <row r="256" spans="84:128" ht="20.25" customHeight="1" x14ac:dyDescent="0.25">
      <c r="CF256" s="85"/>
      <c r="CG256" s="548"/>
      <c r="CH256" s="548"/>
      <c r="CI256" s="548"/>
      <c r="CJ256" s="548"/>
      <c r="CK256" s="86"/>
      <c r="CL256" s="86"/>
      <c r="CM256" s="86"/>
      <c r="CN256" s="86"/>
      <c r="CO256" s="86"/>
      <c r="CP256" s="86"/>
      <c r="CQ256" s="86"/>
      <c r="CR256" s="86"/>
      <c r="CS256" s="86"/>
      <c r="CT256" s="86"/>
      <c r="CU256" s="549"/>
      <c r="CV256" s="549"/>
      <c r="CW256" s="550" t="s">
        <v>11</v>
      </c>
      <c r="CX256" s="550"/>
      <c r="CY256" s="550"/>
      <c r="CZ256" s="550"/>
      <c r="DA256" s="551" t="s">
        <v>12</v>
      </c>
      <c r="DB256" s="552"/>
      <c r="DC256" s="552"/>
      <c r="DD256" s="553" t="s">
        <v>9</v>
      </c>
      <c r="DE256" s="553"/>
      <c r="DF256" s="541"/>
      <c r="DG256" s="86"/>
      <c r="DH256" s="86"/>
      <c r="DI256" s="86"/>
      <c r="DJ256" s="86"/>
      <c r="DK256" s="86"/>
      <c r="DL256" s="86"/>
      <c r="DM256" s="86"/>
      <c r="DN256" s="86"/>
      <c r="DO256" s="86"/>
      <c r="DP256" s="86"/>
      <c r="DQ256" s="86"/>
      <c r="DR256" s="87"/>
      <c r="DS256" s="542" t="s">
        <v>13</v>
      </c>
      <c r="DT256" s="542"/>
      <c r="DU256" s="542"/>
      <c r="DV256" s="543"/>
      <c r="DW256" s="543"/>
      <c r="DX256" s="88"/>
    </row>
    <row r="257" spans="84:128" ht="20.25" customHeight="1" x14ac:dyDescent="0.25">
      <c r="CF257" s="85"/>
      <c r="CG257" s="548"/>
      <c r="CH257" s="548"/>
      <c r="CI257" s="548"/>
      <c r="CJ257" s="548"/>
      <c r="CK257" s="86"/>
      <c r="CL257" s="86"/>
      <c r="CM257" s="86"/>
      <c r="CN257" s="86"/>
      <c r="CO257" s="86"/>
      <c r="CP257" s="86"/>
      <c r="CQ257" s="86"/>
      <c r="CR257" s="86"/>
      <c r="CS257" s="86"/>
      <c r="CT257" s="86"/>
      <c r="CU257" s="549"/>
      <c r="CV257" s="549"/>
      <c r="CW257" s="550"/>
      <c r="CX257" s="550"/>
      <c r="CY257" s="550"/>
      <c r="CZ257" s="550"/>
      <c r="DA257" s="551"/>
      <c r="DB257" s="552"/>
      <c r="DC257" s="552"/>
      <c r="DD257" s="553"/>
      <c r="DE257" s="553"/>
      <c r="DF257" s="541"/>
      <c r="DG257" s="86"/>
      <c r="DH257" s="86"/>
      <c r="DI257" s="86"/>
      <c r="DJ257" s="86"/>
      <c r="DK257" s="86"/>
      <c r="DL257" s="86"/>
      <c r="DM257" s="86"/>
      <c r="DN257" s="86"/>
      <c r="DO257" s="86"/>
      <c r="DP257" s="86"/>
      <c r="DQ257" s="86"/>
      <c r="DR257" s="87"/>
      <c r="DS257" s="542"/>
      <c r="DT257" s="542"/>
      <c r="DU257" s="542"/>
      <c r="DV257" s="543"/>
      <c r="DW257" s="543"/>
      <c r="DX257" s="88"/>
    </row>
    <row r="258" spans="84:128" ht="20.25" customHeight="1" x14ac:dyDescent="0.25">
      <c r="CF258" s="85"/>
      <c r="CG258" s="89"/>
      <c r="CH258" s="89"/>
      <c r="CI258" s="89"/>
      <c r="CJ258" s="89"/>
      <c r="CK258" s="587" t="s">
        <v>16</v>
      </c>
      <c r="CL258" s="587"/>
      <c r="CM258" s="90"/>
      <c r="CN258" s="91" t="s">
        <v>17</v>
      </c>
      <c r="CO258" s="585"/>
      <c r="CP258" s="585"/>
      <c r="CQ258" s="585"/>
      <c r="CR258" s="585"/>
      <c r="CS258" s="585"/>
      <c r="CT258" s="585"/>
      <c r="CU258" s="585"/>
      <c r="CV258" s="585"/>
      <c r="CW258" s="585"/>
      <c r="CX258" s="585"/>
      <c r="CY258" s="586"/>
      <c r="CZ258" s="586"/>
      <c r="DA258" s="92"/>
      <c r="DB258" s="92"/>
      <c r="DC258" s="92"/>
      <c r="DD258" s="92"/>
      <c r="DE258" s="92"/>
      <c r="DF258" s="89"/>
      <c r="DG258" s="587" t="s">
        <v>16</v>
      </c>
      <c r="DH258" s="587"/>
      <c r="DI258" s="90"/>
      <c r="DJ258" s="91" t="s">
        <v>17</v>
      </c>
      <c r="DK258" s="585"/>
      <c r="DL258" s="585"/>
      <c r="DM258" s="585"/>
      <c r="DN258" s="585"/>
      <c r="DO258" s="585"/>
      <c r="DP258" s="585"/>
      <c r="DQ258" s="585"/>
      <c r="DR258" s="585"/>
      <c r="DS258" s="585"/>
      <c r="DT258" s="585"/>
      <c r="DU258" s="585"/>
      <c r="DV258" s="585"/>
      <c r="DW258" s="585"/>
      <c r="DX258" s="88"/>
    </row>
    <row r="259" spans="84:128" ht="20.25" customHeight="1" x14ac:dyDescent="0.25">
      <c r="CF259" s="85"/>
      <c r="CG259" s="89"/>
      <c r="CH259" s="89"/>
      <c r="CI259" s="89"/>
      <c r="CJ259" s="89"/>
      <c r="CK259" s="89"/>
      <c r="CL259" s="89"/>
      <c r="CM259" s="89"/>
      <c r="CN259" s="89"/>
      <c r="CO259" s="89"/>
      <c r="CP259" s="89"/>
      <c r="CQ259" s="89"/>
      <c r="CR259" s="89"/>
      <c r="CS259" s="89"/>
      <c r="CT259" s="89"/>
      <c r="CU259" s="89"/>
      <c r="CV259" s="89"/>
      <c r="CW259" s="89"/>
      <c r="CX259" s="89"/>
      <c r="CY259" s="89"/>
      <c r="CZ259" s="89"/>
      <c r="DA259" s="89"/>
      <c r="DB259" s="89"/>
      <c r="DC259" s="89"/>
      <c r="DD259" s="89"/>
      <c r="DE259" s="89"/>
      <c r="DF259" s="89"/>
      <c r="DG259" s="89"/>
      <c r="DH259" s="89"/>
      <c r="DI259" s="89"/>
      <c r="DJ259" s="89"/>
      <c r="DK259" s="89"/>
      <c r="DL259" s="89"/>
      <c r="DM259" s="89"/>
      <c r="DN259" s="89"/>
      <c r="DO259" s="89"/>
      <c r="DP259" s="89"/>
      <c r="DQ259" s="89"/>
      <c r="DR259" s="93"/>
      <c r="DS259" s="93"/>
      <c r="DT259" s="93"/>
      <c r="DU259" s="93"/>
      <c r="DV259" s="93"/>
      <c r="DW259" s="93"/>
      <c r="DX259" s="88"/>
    </row>
    <row r="260" spans="84:128" ht="20.25" customHeight="1" x14ac:dyDescent="0.25">
      <c r="CF260" s="85"/>
      <c r="CG260" s="94" t="s">
        <v>21</v>
      </c>
      <c r="CH260" s="95"/>
      <c r="CI260" s="96" t="s">
        <v>10</v>
      </c>
      <c r="CJ260" s="97">
        <v>1</v>
      </c>
      <c r="CK260" s="97">
        <v>2</v>
      </c>
      <c r="CL260" s="97">
        <v>3</v>
      </c>
      <c r="CM260" s="97">
        <v>4</v>
      </c>
      <c r="CN260" s="97">
        <v>5</v>
      </c>
      <c r="CO260" s="97">
        <v>6</v>
      </c>
      <c r="CP260" s="97">
        <v>7</v>
      </c>
      <c r="CQ260" s="97">
        <v>8</v>
      </c>
      <c r="CR260" s="97">
        <v>9</v>
      </c>
      <c r="CS260" s="97">
        <v>10</v>
      </c>
      <c r="CT260" s="97">
        <v>11</v>
      </c>
      <c r="CU260" s="97">
        <v>12</v>
      </c>
      <c r="CV260" s="97">
        <v>13</v>
      </c>
      <c r="CW260" s="97">
        <v>14</v>
      </c>
      <c r="CX260" s="97">
        <v>15</v>
      </c>
      <c r="CY260" s="97">
        <v>16</v>
      </c>
      <c r="CZ260" s="97">
        <v>17</v>
      </c>
      <c r="DA260" s="97">
        <v>18</v>
      </c>
      <c r="DB260" s="97">
        <v>19</v>
      </c>
      <c r="DC260" s="97">
        <v>20</v>
      </c>
      <c r="DD260" s="97">
        <v>21</v>
      </c>
      <c r="DE260" s="97">
        <v>22</v>
      </c>
      <c r="DF260" s="97">
        <v>23</v>
      </c>
      <c r="DG260" s="97">
        <v>24</v>
      </c>
      <c r="DH260" s="97">
        <v>25</v>
      </c>
      <c r="DI260" s="97">
        <v>26</v>
      </c>
      <c r="DJ260" s="97">
        <v>27</v>
      </c>
      <c r="DK260" s="97">
        <v>28</v>
      </c>
      <c r="DL260" s="97">
        <v>29</v>
      </c>
      <c r="DM260" s="97">
        <v>30</v>
      </c>
      <c r="DN260" s="97">
        <v>31</v>
      </c>
      <c r="DO260" s="97">
        <v>32</v>
      </c>
      <c r="DP260" s="97">
        <v>33</v>
      </c>
      <c r="DQ260" s="97">
        <v>34</v>
      </c>
      <c r="DR260" s="98">
        <v>35</v>
      </c>
      <c r="DS260" s="98">
        <v>36</v>
      </c>
      <c r="DT260" s="98">
        <v>37</v>
      </c>
      <c r="DU260" s="98">
        <v>38</v>
      </c>
      <c r="DV260" s="98">
        <v>39</v>
      </c>
      <c r="DW260" s="98">
        <v>40</v>
      </c>
      <c r="DX260" s="88"/>
    </row>
    <row r="261" spans="84:128" ht="20.25" customHeight="1" x14ac:dyDescent="0.25">
      <c r="CF261" s="85"/>
      <c r="CG261" s="99"/>
      <c r="CH261" s="100"/>
      <c r="CI261" s="101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  <c r="DA261" s="102"/>
      <c r="DB261" s="102"/>
      <c r="DC261" s="102"/>
      <c r="DD261" s="102"/>
      <c r="DE261" s="102"/>
      <c r="DF261" s="102"/>
      <c r="DG261" s="102"/>
      <c r="DH261" s="102"/>
      <c r="DI261" s="102"/>
      <c r="DJ261" s="102"/>
      <c r="DK261" s="102"/>
      <c r="DL261" s="102"/>
      <c r="DM261" s="102"/>
      <c r="DN261" s="102"/>
      <c r="DO261" s="102"/>
      <c r="DP261" s="102"/>
      <c r="DQ261" s="102"/>
      <c r="DR261" s="103"/>
      <c r="DS261" s="103"/>
      <c r="DT261" s="103"/>
      <c r="DU261" s="103"/>
      <c r="DV261" s="103"/>
      <c r="DW261" s="103"/>
      <c r="DX261" s="88"/>
    </row>
    <row r="262" spans="84:128" ht="20.25" customHeight="1" x14ac:dyDescent="0.25">
      <c r="CF262" s="85"/>
      <c r="CG262" s="104" t="s">
        <v>21</v>
      </c>
      <c r="CH262" s="105"/>
      <c r="CI262" s="106" t="s">
        <v>10</v>
      </c>
      <c r="CJ262" s="97">
        <v>1</v>
      </c>
      <c r="CK262" s="97">
        <v>2</v>
      </c>
      <c r="CL262" s="97">
        <v>3</v>
      </c>
      <c r="CM262" s="97">
        <v>4</v>
      </c>
      <c r="CN262" s="97">
        <v>5</v>
      </c>
      <c r="CO262" s="97">
        <v>6</v>
      </c>
      <c r="CP262" s="97">
        <v>7</v>
      </c>
      <c r="CQ262" s="97">
        <v>8</v>
      </c>
      <c r="CR262" s="97">
        <v>9</v>
      </c>
      <c r="CS262" s="97">
        <v>10</v>
      </c>
      <c r="CT262" s="97">
        <v>11</v>
      </c>
      <c r="CU262" s="97">
        <v>12</v>
      </c>
      <c r="CV262" s="97">
        <v>13</v>
      </c>
      <c r="CW262" s="97">
        <v>14</v>
      </c>
      <c r="CX262" s="97">
        <v>15</v>
      </c>
      <c r="CY262" s="97">
        <v>16</v>
      </c>
      <c r="CZ262" s="97">
        <v>17</v>
      </c>
      <c r="DA262" s="97">
        <v>18</v>
      </c>
      <c r="DB262" s="97">
        <v>19</v>
      </c>
      <c r="DC262" s="97">
        <v>20</v>
      </c>
      <c r="DD262" s="97">
        <v>21</v>
      </c>
      <c r="DE262" s="97">
        <v>22</v>
      </c>
      <c r="DF262" s="97">
        <v>23</v>
      </c>
      <c r="DG262" s="97">
        <v>24</v>
      </c>
      <c r="DH262" s="97">
        <v>25</v>
      </c>
      <c r="DI262" s="97">
        <v>26</v>
      </c>
      <c r="DJ262" s="97">
        <v>27</v>
      </c>
      <c r="DK262" s="97">
        <v>28</v>
      </c>
      <c r="DL262" s="97">
        <v>29</v>
      </c>
      <c r="DM262" s="97">
        <v>30</v>
      </c>
      <c r="DN262" s="97">
        <v>31</v>
      </c>
      <c r="DO262" s="97">
        <v>32</v>
      </c>
      <c r="DP262" s="97">
        <v>33</v>
      </c>
      <c r="DQ262" s="97">
        <v>34</v>
      </c>
      <c r="DR262" s="98">
        <v>35</v>
      </c>
      <c r="DS262" s="98">
        <v>36</v>
      </c>
      <c r="DT262" s="98">
        <v>37</v>
      </c>
      <c r="DU262" s="98">
        <v>38</v>
      </c>
      <c r="DV262" s="98">
        <v>39</v>
      </c>
      <c r="DW262" s="98">
        <v>40</v>
      </c>
      <c r="DX262" s="88"/>
    </row>
    <row r="263" spans="84:128" ht="20.25" customHeight="1" thickBot="1" x14ac:dyDescent="0.3">
      <c r="CF263" s="107"/>
      <c r="CG263" s="108"/>
      <c r="CH263" s="108"/>
      <c r="CI263" s="108"/>
      <c r="CJ263" s="108"/>
      <c r="CK263" s="108"/>
      <c r="CL263" s="108"/>
      <c r="CM263" s="108"/>
      <c r="CN263" s="108"/>
      <c r="CO263" s="108"/>
      <c r="CP263" s="108"/>
      <c r="CQ263" s="108"/>
      <c r="CR263" s="108"/>
      <c r="CS263" s="108"/>
      <c r="CT263" s="108"/>
      <c r="CU263" s="108"/>
      <c r="CV263" s="108"/>
      <c r="CW263" s="108"/>
      <c r="CX263" s="108"/>
      <c r="CY263" s="108"/>
      <c r="CZ263" s="108"/>
      <c r="DA263" s="108"/>
      <c r="DB263" s="108"/>
      <c r="DC263" s="108"/>
      <c r="DD263" s="108"/>
      <c r="DE263" s="108"/>
      <c r="DF263" s="108"/>
      <c r="DG263" s="108"/>
      <c r="DH263" s="108"/>
      <c r="DI263" s="108"/>
      <c r="DJ263" s="108"/>
      <c r="DK263" s="108"/>
      <c r="DL263" s="108"/>
      <c r="DM263" s="108"/>
      <c r="DN263" s="108"/>
      <c r="DO263" s="108"/>
      <c r="DP263" s="108"/>
      <c r="DQ263" s="108"/>
      <c r="DR263" s="108"/>
      <c r="DS263" s="108"/>
      <c r="DT263" s="108"/>
      <c r="DU263" s="108"/>
      <c r="DV263" s="108"/>
      <c r="DW263" s="108"/>
      <c r="DX263" s="109"/>
    </row>
    <row r="264" spans="84:128" ht="20.25" customHeight="1" thickTop="1" x14ac:dyDescent="0.25">
      <c r="CF264" s="82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4"/>
    </row>
    <row r="265" spans="84:128" ht="20.25" customHeight="1" x14ac:dyDescent="0.25">
      <c r="CF265" s="85"/>
      <c r="CG265" s="548"/>
      <c r="CH265" s="548"/>
      <c r="CI265" s="548"/>
      <c r="CJ265" s="548"/>
      <c r="CK265" s="86"/>
      <c r="CL265" s="86"/>
      <c r="CM265" s="86"/>
      <c r="CN265" s="86"/>
      <c r="CO265" s="86"/>
      <c r="CP265" s="86"/>
      <c r="CQ265" s="86"/>
      <c r="CR265" s="86"/>
      <c r="CS265" s="86"/>
      <c r="CT265" s="86"/>
      <c r="CU265" s="549"/>
      <c r="CV265" s="549"/>
      <c r="CW265" s="550" t="s">
        <v>11</v>
      </c>
      <c r="CX265" s="550"/>
      <c r="CY265" s="550"/>
      <c r="CZ265" s="550"/>
      <c r="DA265" s="551" t="s">
        <v>12</v>
      </c>
      <c r="DB265" s="552"/>
      <c r="DC265" s="552"/>
      <c r="DD265" s="553" t="s">
        <v>9</v>
      </c>
      <c r="DE265" s="553"/>
      <c r="DF265" s="541"/>
      <c r="DG265" s="86"/>
      <c r="DH265" s="86"/>
      <c r="DI265" s="86"/>
      <c r="DJ265" s="86"/>
      <c r="DK265" s="86"/>
      <c r="DL265" s="86"/>
      <c r="DM265" s="86"/>
      <c r="DN265" s="86"/>
      <c r="DO265" s="86"/>
      <c r="DP265" s="86"/>
      <c r="DQ265" s="86"/>
      <c r="DR265" s="87"/>
      <c r="DS265" s="542" t="s">
        <v>13</v>
      </c>
      <c r="DT265" s="542"/>
      <c r="DU265" s="542"/>
      <c r="DV265" s="543"/>
      <c r="DW265" s="543"/>
      <c r="DX265" s="88"/>
    </row>
    <row r="266" spans="84:128" ht="20.25" customHeight="1" x14ac:dyDescent="0.25">
      <c r="CF266" s="85"/>
      <c r="CG266" s="548"/>
      <c r="CH266" s="548"/>
      <c r="CI266" s="548"/>
      <c r="CJ266" s="548"/>
      <c r="CK266" s="86"/>
      <c r="CL266" s="86"/>
      <c r="CM266" s="86"/>
      <c r="CN266" s="86"/>
      <c r="CO266" s="86"/>
      <c r="CP266" s="86"/>
      <c r="CQ266" s="86"/>
      <c r="CR266" s="86"/>
      <c r="CS266" s="86"/>
      <c r="CT266" s="86"/>
      <c r="CU266" s="549"/>
      <c r="CV266" s="549"/>
      <c r="CW266" s="550"/>
      <c r="CX266" s="550"/>
      <c r="CY266" s="550"/>
      <c r="CZ266" s="550"/>
      <c r="DA266" s="551"/>
      <c r="DB266" s="552"/>
      <c r="DC266" s="552"/>
      <c r="DD266" s="553"/>
      <c r="DE266" s="553"/>
      <c r="DF266" s="541"/>
      <c r="DG266" s="86"/>
      <c r="DH266" s="86"/>
      <c r="DI266" s="86"/>
      <c r="DJ266" s="86"/>
      <c r="DK266" s="86"/>
      <c r="DL266" s="86"/>
      <c r="DM266" s="86"/>
      <c r="DN266" s="86"/>
      <c r="DO266" s="86"/>
      <c r="DP266" s="86"/>
      <c r="DQ266" s="86"/>
      <c r="DR266" s="87"/>
      <c r="DS266" s="542"/>
      <c r="DT266" s="542"/>
      <c r="DU266" s="542"/>
      <c r="DV266" s="543"/>
      <c r="DW266" s="543"/>
      <c r="DX266" s="88"/>
    </row>
    <row r="267" spans="84:128" ht="20.25" customHeight="1" x14ac:dyDescent="0.25">
      <c r="CF267" s="85"/>
      <c r="CG267" s="89"/>
      <c r="CH267" s="89"/>
      <c r="CI267" s="89"/>
      <c r="CJ267" s="89"/>
      <c r="CK267" s="587" t="s">
        <v>16</v>
      </c>
      <c r="CL267" s="587"/>
      <c r="CM267" s="90"/>
      <c r="CN267" s="91" t="s">
        <v>17</v>
      </c>
      <c r="CO267" s="585"/>
      <c r="CP267" s="585"/>
      <c r="CQ267" s="585"/>
      <c r="CR267" s="585"/>
      <c r="CS267" s="585"/>
      <c r="CT267" s="585"/>
      <c r="CU267" s="585"/>
      <c r="CV267" s="585"/>
      <c r="CW267" s="585"/>
      <c r="CX267" s="585"/>
      <c r="CY267" s="586"/>
      <c r="CZ267" s="586"/>
      <c r="DA267" s="92"/>
      <c r="DB267" s="92"/>
      <c r="DC267" s="92"/>
      <c r="DD267" s="92"/>
      <c r="DE267" s="92"/>
      <c r="DF267" s="89"/>
      <c r="DG267" s="587" t="s">
        <v>16</v>
      </c>
      <c r="DH267" s="587"/>
      <c r="DI267" s="90"/>
      <c r="DJ267" s="91" t="s">
        <v>17</v>
      </c>
      <c r="DK267" s="585"/>
      <c r="DL267" s="585"/>
      <c r="DM267" s="585"/>
      <c r="DN267" s="585"/>
      <c r="DO267" s="585"/>
      <c r="DP267" s="585"/>
      <c r="DQ267" s="585"/>
      <c r="DR267" s="585"/>
      <c r="DS267" s="585"/>
      <c r="DT267" s="585"/>
      <c r="DU267" s="585"/>
      <c r="DV267" s="585"/>
      <c r="DW267" s="585"/>
      <c r="DX267" s="88"/>
    </row>
    <row r="268" spans="84:128" ht="20.25" customHeight="1" x14ac:dyDescent="0.25">
      <c r="CF268" s="85"/>
      <c r="CG268" s="89"/>
      <c r="CH268" s="89"/>
      <c r="CI268" s="89"/>
      <c r="CJ268" s="89"/>
      <c r="CK268" s="89"/>
      <c r="CL268" s="89"/>
      <c r="CM268" s="89"/>
      <c r="CN268" s="89"/>
      <c r="CO268" s="89"/>
      <c r="CP268" s="89"/>
      <c r="CQ268" s="89"/>
      <c r="CR268" s="89"/>
      <c r="CS268" s="89"/>
      <c r="CT268" s="89"/>
      <c r="CU268" s="89"/>
      <c r="CV268" s="89"/>
      <c r="CW268" s="89"/>
      <c r="CX268" s="89"/>
      <c r="CY268" s="89"/>
      <c r="CZ268" s="89"/>
      <c r="DA268" s="89"/>
      <c r="DB268" s="89"/>
      <c r="DC268" s="89"/>
      <c r="DD268" s="89"/>
      <c r="DE268" s="89"/>
      <c r="DF268" s="89"/>
      <c r="DG268" s="89"/>
      <c r="DH268" s="89"/>
      <c r="DI268" s="89"/>
      <c r="DJ268" s="89"/>
      <c r="DK268" s="89"/>
      <c r="DL268" s="89"/>
      <c r="DM268" s="89"/>
      <c r="DN268" s="89"/>
      <c r="DO268" s="89"/>
      <c r="DP268" s="89"/>
      <c r="DQ268" s="89"/>
      <c r="DR268" s="93"/>
      <c r="DS268" s="93"/>
      <c r="DT268" s="93"/>
      <c r="DU268" s="93"/>
      <c r="DV268" s="93"/>
      <c r="DW268" s="93"/>
      <c r="DX268" s="88"/>
    </row>
    <row r="269" spans="84:128" ht="20.25" customHeight="1" x14ac:dyDescent="0.25">
      <c r="CF269" s="85"/>
      <c r="CG269" s="94" t="s">
        <v>21</v>
      </c>
      <c r="CH269" s="95"/>
      <c r="CI269" s="96" t="s">
        <v>10</v>
      </c>
      <c r="CJ269" s="97">
        <v>1</v>
      </c>
      <c r="CK269" s="97">
        <v>2</v>
      </c>
      <c r="CL269" s="97">
        <v>3</v>
      </c>
      <c r="CM269" s="97">
        <v>4</v>
      </c>
      <c r="CN269" s="97">
        <v>5</v>
      </c>
      <c r="CO269" s="97">
        <v>6</v>
      </c>
      <c r="CP269" s="97">
        <v>7</v>
      </c>
      <c r="CQ269" s="97">
        <v>8</v>
      </c>
      <c r="CR269" s="97">
        <v>9</v>
      </c>
      <c r="CS269" s="97">
        <v>10</v>
      </c>
      <c r="CT269" s="97">
        <v>11</v>
      </c>
      <c r="CU269" s="97">
        <v>12</v>
      </c>
      <c r="CV269" s="97">
        <v>13</v>
      </c>
      <c r="CW269" s="97">
        <v>14</v>
      </c>
      <c r="CX269" s="97">
        <v>15</v>
      </c>
      <c r="CY269" s="97">
        <v>16</v>
      </c>
      <c r="CZ269" s="97">
        <v>17</v>
      </c>
      <c r="DA269" s="97">
        <v>18</v>
      </c>
      <c r="DB269" s="97">
        <v>19</v>
      </c>
      <c r="DC269" s="97">
        <v>20</v>
      </c>
      <c r="DD269" s="97">
        <v>21</v>
      </c>
      <c r="DE269" s="97">
        <v>22</v>
      </c>
      <c r="DF269" s="97">
        <v>23</v>
      </c>
      <c r="DG269" s="97">
        <v>24</v>
      </c>
      <c r="DH269" s="97">
        <v>25</v>
      </c>
      <c r="DI269" s="97">
        <v>26</v>
      </c>
      <c r="DJ269" s="97">
        <v>27</v>
      </c>
      <c r="DK269" s="97">
        <v>28</v>
      </c>
      <c r="DL269" s="97">
        <v>29</v>
      </c>
      <c r="DM269" s="97">
        <v>30</v>
      </c>
      <c r="DN269" s="97">
        <v>31</v>
      </c>
      <c r="DO269" s="97">
        <v>32</v>
      </c>
      <c r="DP269" s="97">
        <v>33</v>
      </c>
      <c r="DQ269" s="97">
        <v>34</v>
      </c>
      <c r="DR269" s="98">
        <v>35</v>
      </c>
      <c r="DS269" s="98">
        <v>36</v>
      </c>
      <c r="DT269" s="98">
        <v>37</v>
      </c>
      <c r="DU269" s="98">
        <v>38</v>
      </c>
      <c r="DV269" s="98">
        <v>39</v>
      </c>
      <c r="DW269" s="98">
        <v>40</v>
      </c>
      <c r="DX269" s="88"/>
    </row>
    <row r="270" spans="84:128" ht="20.25" customHeight="1" x14ac:dyDescent="0.25">
      <c r="CF270" s="85"/>
      <c r="CG270" s="99"/>
      <c r="CH270" s="100"/>
      <c r="CI270" s="101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  <c r="DA270" s="102"/>
      <c r="DB270" s="102"/>
      <c r="DC270" s="102"/>
      <c r="DD270" s="102"/>
      <c r="DE270" s="102"/>
      <c r="DF270" s="102"/>
      <c r="DG270" s="102"/>
      <c r="DH270" s="102"/>
      <c r="DI270" s="102"/>
      <c r="DJ270" s="102"/>
      <c r="DK270" s="102"/>
      <c r="DL270" s="102"/>
      <c r="DM270" s="102"/>
      <c r="DN270" s="102"/>
      <c r="DO270" s="102"/>
      <c r="DP270" s="102"/>
      <c r="DQ270" s="102"/>
      <c r="DR270" s="103"/>
      <c r="DS270" s="103"/>
      <c r="DT270" s="103"/>
      <c r="DU270" s="103"/>
      <c r="DV270" s="103"/>
      <c r="DW270" s="103"/>
      <c r="DX270" s="88"/>
    </row>
    <row r="271" spans="84:128" ht="20.25" customHeight="1" x14ac:dyDescent="0.25">
      <c r="CF271" s="85"/>
      <c r="CG271" s="104" t="s">
        <v>21</v>
      </c>
      <c r="CH271" s="105"/>
      <c r="CI271" s="106" t="s">
        <v>10</v>
      </c>
      <c r="CJ271" s="97">
        <v>1</v>
      </c>
      <c r="CK271" s="97">
        <v>2</v>
      </c>
      <c r="CL271" s="97">
        <v>3</v>
      </c>
      <c r="CM271" s="97">
        <v>4</v>
      </c>
      <c r="CN271" s="97">
        <v>5</v>
      </c>
      <c r="CO271" s="97">
        <v>6</v>
      </c>
      <c r="CP271" s="97">
        <v>7</v>
      </c>
      <c r="CQ271" s="97">
        <v>8</v>
      </c>
      <c r="CR271" s="97">
        <v>9</v>
      </c>
      <c r="CS271" s="97">
        <v>10</v>
      </c>
      <c r="CT271" s="97">
        <v>11</v>
      </c>
      <c r="CU271" s="97">
        <v>12</v>
      </c>
      <c r="CV271" s="97">
        <v>13</v>
      </c>
      <c r="CW271" s="97">
        <v>14</v>
      </c>
      <c r="CX271" s="97">
        <v>15</v>
      </c>
      <c r="CY271" s="97">
        <v>16</v>
      </c>
      <c r="CZ271" s="97">
        <v>17</v>
      </c>
      <c r="DA271" s="97">
        <v>18</v>
      </c>
      <c r="DB271" s="97">
        <v>19</v>
      </c>
      <c r="DC271" s="97">
        <v>20</v>
      </c>
      <c r="DD271" s="97">
        <v>21</v>
      </c>
      <c r="DE271" s="97">
        <v>22</v>
      </c>
      <c r="DF271" s="97">
        <v>23</v>
      </c>
      <c r="DG271" s="97">
        <v>24</v>
      </c>
      <c r="DH271" s="97">
        <v>25</v>
      </c>
      <c r="DI271" s="97">
        <v>26</v>
      </c>
      <c r="DJ271" s="97">
        <v>27</v>
      </c>
      <c r="DK271" s="97">
        <v>28</v>
      </c>
      <c r="DL271" s="97">
        <v>29</v>
      </c>
      <c r="DM271" s="97">
        <v>30</v>
      </c>
      <c r="DN271" s="97">
        <v>31</v>
      </c>
      <c r="DO271" s="97">
        <v>32</v>
      </c>
      <c r="DP271" s="97">
        <v>33</v>
      </c>
      <c r="DQ271" s="97">
        <v>34</v>
      </c>
      <c r="DR271" s="98">
        <v>35</v>
      </c>
      <c r="DS271" s="98">
        <v>36</v>
      </c>
      <c r="DT271" s="98">
        <v>37</v>
      </c>
      <c r="DU271" s="98">
        <v>38</v>
      </c>
      <c r="DV271" s="98">
        <v>39</v>
      </c>
      <c r="DW271" s="98">
        <v>40</v>
      </c>
      <c r="DX271" s="88"/>
    </row>
    <row r="272" spans="84:128" ht="20.25" customHeight="1" thickBot="1" x14ac:dyDescent="0.3">
      <c r="CF272" s="107"/>
      <c r="CG272" s="108"/>
      <c r="CH272" s="108"/>
      <c r="CI272" s="108"/>
      <c r="CJ272" s="108"/>
      <c r="CK272" s="108"/>
      <c r="CL272" s="108"/>
      <c r="CM272" s="108"/>
      <c r="CN272" s="108"/>
      <c r="CO272" s="108"/>
      <c r="CP272" s="108"/>
      <c r="CQ272" s="108"/>
      <c r="CR272" s="108"/>
      <c r="CS272" s="108"/>
      <c r="CT272" s="108"/>
      <c r="CU272" s="108"/>
      <c r="CV272" s="108"/>
      <c r="CW272" s="108"/>
      <c r="CX272" s="108"/>
      <c r="CY272" s="108"/>
      <c r="CZ272" s="108"/>
      <c r="DA272" s="108"/>
      <c r="DB272" s="108"/>
      <c r="DC272" s="108"/>
      <c r="DD272" s="108"/>
      <c r="DE272" s="108"/>
      <c r="DF272" s="108"/>
      <c r="DG272" s="108"/>
      <c r="DH272" s="108"/>
      <c r="DI272" s="108"/>
      <c r="DJ272" s="108"/>
      <c r="DK272" s="108"/>
      <c r="DL272" s="108"/>
      <c r="DM272" s="108"/>
      <c r="DN272" s="108"/>
      <c r="DO272" s="108"/>
      <c r="DP272" s="108"/>
      <c r="DQ272" s="108"/>
      <c r="DR272" s="108"/>
      <c r="DS272" s="108"/>
      <c r="DT272" s="108"/>
      <c r="DU272" s="108"/>
      <c r="DV272" s="108"/>
      <c r="DW272" s="108"/>
      <c r="DX272" s="109"/>
    </row>
    <row r="273" ht="20.25" customHeight="1" thickTop="1" x14ac:dyDescent="0.25"/>
  </sheetData>
  <mergeCells count="896">
    <mergeCell ref="DV265:DW266"/>
    <mergeCell ref="CK267:CL267"/>
    <mergeCell ref="CO267:CX267"/>
    <mergeCell ref="CY267:CZ267"/>
    <mergeCell ref="DG267:DH267"/>
    <mergeCell ref="DK267:DW267"/>
    <mergeCell ref="CW265:CZ266"/>
    <mergeCell ref="DA265:DA266"/>
    <mergeCell ref="DB265:DC266"/>
    <mergeCell ref="DD265:DE266"/>
    <mergeCell ref="DF265:DF266"/>
    <mergeCell ref="DS265:DU266"/>
    <mergeCell ref="DV256:DW257"/>
    <mergeCell ref="CK258:CL258"/>
    <mergeCell ref="CO258:CX258"/>
    <mergeCell ref="CY258:CZ258"/>
    <mergeCell ref="DG258:DH258"/>
    <mergeCell ref="DK258:DW258"/>
    <mergeCell ref="CW256:CZ257"/>
    <mergeCell ref="DA256:DA257"/>
    <mergeCell ref="DB256:DC257"/>
    <mergeCell ref="DD256:DE257"/>
    <mergeCell ref="DF256:DF257"/>
    <mergeCell ref="DS256:DU257"/>
    <mergeCell ref="DV247:DW248"/>
    <mergeCell ref="CK249:CL249"/>
    <mergeCell ref="CO249:CX249"/>
    <mergeCell ref="CY249:CZ249"/>
    <mergeCell ref="DG249:DH249"/>
    <mergeCell ref="DK249:DW249"/>
    <mergeCell ref="CW247:CZ248"/>
    <mergeCell ref="DA247:DA248"/>
    <mergeCell ref="DB247:DC248"/>
    <mergeCell ref="DD247:DE248"/>
    <mergeCell ref="DF247:DF248"/>
    <mergeCell ref="DS247:DU248"/>
    <mergeCell ref="DV238:DW239"/>
    <mergeCell ref="CK240:CL240"/>
    <mergeCell ref="CO240:CX240"/>
    <mergeCell ref="CY240:CZ240"/>
    <mergeCell ref="DG240:DH240"/>
    <mergeCell ref="DK240:DW240"/>
    <mergeCell ref="CW238:CZ239"/>
    <mergeCell ref="DA238:DA239"/>
    <mergeCell ref="DB238:DC239"/>
    <mergeCell ref="DD238:DE239"/>
    <mergeCell ref="DF238:DF239"/>
    <mergeCell ref="DS238:DU239"/>
    <mergeCell ref="DV229:DW230"/>
    <mergeCell ref="CK231:CL231"/>
    <mergeCell ref="CO231:CX231"/>
    <mergeCell ref="CY231:CZ231"/>
    <mergeCell ref="DG231:DH231"/>
    <mergeCell ref="DK231:DW231"/>
    <mergeCell ref="CW229:CZ230"/>
    <mergeCell ref="DA229:DA230"/>
    <mergeCell ref="DB229:DC230"/>
    <mergeCell ref="DD229:DE230"/>
    <mergeCell ref="DF229:DF230"/>
    <mergeCell ref="DS229:DU230"/>
    <mergeCell ref="DV220:DW221"/>
    <mergeCell ref="CK222:CL222"/>
    <mergeCell ref="CO222:CX222"/>
    <mergeCell ref="CY222:CZ222"/>
    <mergeCell ref="DG222:DH222"/>
    <mergeCell ref="DK222:DW222"/>
    <mergeCell ref="CW220:CZ221"/>
    <mergeCell ref="DA220:DA221"/>
    <mergeCell ref="DB220:DC221"/>
    <mergeCell ref="DD220:DE221"/>
    <mergeCell ref="DF220:DF221"/>
    <mergeCell ref="DS220:DU221"/>
    <mergeCell ref="DV211:DW212"/>
    <mergeCell ref="CK213:CL213"/>
    <mergeCell ref="CO213:CX213"/>
    <mergeCell ref="CY213:CZ213"/>
    <mergeCell ref="DG213:DH213"/>
    <mergeCell ref="DK213:DW213"/>
    <mergeCell ref="CW211:CZ212"/>
    <mergeCell ref="DA211:DA212"/>
    <mergeCell ref="DB211:DC212"/>
    <mergeCell ref="DD211:DE212"/>
    <mergeCell ref="DF211:DF212"/>
    <mergeCell ref="DS211:DU212"/>
    <mergeCell ref="DV202:DW203"/>
    <mergeCell ref="CK204:CL204"/>
    <mergeCell ref="CO204:CX204"/>
    <mergeCell ref="CY204:CZ204"/>
    <mergeCell ref="DG204:DH204"/>
    <mergeCell ref="DK204:DW204"/>
    <mergeCell ref="CW202:CZ203"/>
    <mergeCell ref="DA202:DA203"/>
    <mergeCell ref="DB202:DC203"/>
    <mergeCell ref="DD202:DE203"/>
    <mergeCell ref="DF202:DF203"/>
    <mergeCell ref="DS202:DU203"/>
    <mergeCell ref="DV193:DW194"/>
    <mergeCell ref="CK195:CL195"/>
    <mergeCell ref="CO195:CX195"/>
    <mergeCell ref="CY195:CZ195"/>
    <mergeCell ref="DG195:DH195"/>
    <mergeCell ref="DK195:DW195"/>
    <mergeCell ref="CW193:CZ194"/>
    <mergeCell ref="DA193:DA194"/>
    <mergeCell ref="DB193:DC194"/>
    <mergeCell ref="DD193:DE194"/>
    <mergeCell ref="DF193:DF194"/>
    <mergeCell ref="DS193:DU194"/>
    <mergeCell ref="DG186:DH186"/>
    <mergeCell ref="DK186:DW186"/>
    <mergeCell ref="BK15:BU15"/>
    <mergeCell ref="DA165:DA166"/>
    <mergeCell ref="DB165:DC166"/>
    <mergeCell ref="DD165:DE166"/>
    <mergeCell ref="DF165:DF166"/>
    <mergeCell ref="DS165:DU166"/>
    <mergeCell ref="DV156:DW157"/>
    <mergeCell ref="CK158:CL158"/>
    <mergeCell ref="CO158:CX158"/>
    <mergeCell ref="CY158:CZ158"/>
    <mergeCell ref="DG158:DH158"/>
    <mergeCell ref="DK158:DW158"/>
    <mergeCell ref="CW156:CZ157"/>
    <mergeCell ref="DA156:DA157"/>
    <mergeCell ref="DB156:DC157"/>
    <mergeCell ref="DD156:DE157"/>
    <mergeCell ref="DV165:DW166"/>
    <mergeCell ref="CK167:CL167"/>
    <mergeCell ref="CO167:CX167"/>
    <mergeCell ref="CY167:CZ167"/>
    <mergeCell ref="DG167:DH167"/>
    <mergeCell ref="DK167:DW167"/>
    <mergeCell ref="CW165:CZ166"/>
    <mergeCell ref="DF184:DF185"/>
    <mergeCell ref="DS184:DU185"/>
    <mergeCell ref="DV184:DW185"/>
    <mergeCell ref="DV174:DW175"/>
    <mergeCell ref="CK176:CL176"/>
    <mergeCell ref="CO176:CX176"/>
    <mergeCell ref="CY176:CZ176"/>
    <mergeCell ref="DG176:DH176"/>
    <mergeCell ref="DK176:DW176"/>
    <mergeCell ref="CW174:CZ175"/>
    <mergeCell ref="DA174:DA175"/>
    <mergeCell ref="DB174:DC175"/>
    <mergeCell ref="DD174:DE175"/>
    <mergeCell ref="DF174:DF175"/>
    <mergeCell ref="DS174:DU175"/>
    <mergeCell ref="DD184:DE185"/>
    <mergeCell ref="DF156:DF157"/>
    <mergeCell ref="DS156:DU157"/>
    <mergeCell ref="DV147:DW148"/>
    <mergeCell ref="CK149:CL149"/>
    <mergeCell ref="CO149:CX149"/>
    <mergeCell ref="CY149:CZ149"/>
    <mergeCell ref="DG149:DH149"/>
    <mergeCell ref="DK149:DW149"/>
    <mergeCell ref="CW147:CZ148"/>
    <mergeCell ref="DA147:DA148"/>
    <mergeCell ref="DB147:DC148"/>
    <mergeCell ref="DD147:DE148"/>
    <mergeCell ref="DF147:DF148"/>
    <mergeCell ref="DS147:DU148"/>
    <mergeCell ref="DV138:DW139"/>
    <mergeCell ref="CK140:CL140"/>
    <mergeCell ref="CO140:CX140"/>
    <mergeCell ref="CY140:CZ140"/>
    <mergeCell ref="DG140:DH140"/>
    <mergeCell ref="DK140:DW140"/>
    <mergeCell ref="CW138:CZ139"/>
    <mergeCell ref="DA138:DA139"/>
    <mergeCell ref="DB138:DC139"/>
    <mergeCell ref="DD138:DE139"/>
    <mergeCell ref="DF138:DF139"/>
    <mergeCell ref="DS138:DU139"/>
    <mergeCell ref="DV129:DW130"/>
    <mergeCell ref="CK131:CL131"/>
    <mergeCell ref="CO131:CX131"/>
    <mergeCell ref="CY131:CZ131"/>
    <mergeCell ref="DG131:DH131"/>
    <mergeCell ref="DK131:DW131"/>
    <mergeCell ref="CW129:CZ130"/>
    <mergeCell ref="DA129:DA130"/>
    <mergeCell ref="DB129:DC130"/>
    <mergeCell ref="DD129:DE130"/>
    <mergeCell ref="DF129:DF130"/>
    <mergeCell ref="DS129:DU130"/>
    <mergeCell ref="DV120:DW121"/>
    <mergeCell ref="CK122:CL122"/>
    <mergeCell ref="CO122:CX122"/>
    <mergeCell ref="CY122:CZ122"/>
    <mergeCell ref="DG122:DH122"/>
    <mergeCell ref="DK122:DW122"/>
    <mergeCell ref="CW120:CZ121"/>
    <mergeCell ref="DA120:DA121"/>
    <mergeCell ref="DB120:DC121"/>
    <mergeCell ref="DD120:DE121"/>
    <mergeCell ref="DF120:DF121"/>
    <mergeCell ref="DS120:DU121"/>
    <mergeCell ref="DV111:DW112"/>
    <mergeCell ref="CK113:CL113"/>
    <mergeCell ref="CO113:CX113"/>
    <mergeCell ref="CY113:CZ113"/>
    <mergeCell ref="DG113:DH113"/>
    <mergeCell ref="DK113:DW113"/>
    <mergeCell ref="CW111:CZ112"/>
    <mergeCell ref="DA111:DA112"/>
    <mergeCell ref="DB111:DC112"/>
    <mergeCell ref="DD111:DE112"/>
    <mergeCell ref="DF111:DF112"/>
    <mergeCell ref="DS111:DU112"/>
    <mergeCell ref="DV102:DW103"/>
    <mergeCell ref="CK104:CL104"/>
    <mergeCell ref="CO104:CX104"/>
    <mergeCell ref="CY104:CZ104"/>
    <mergeCell ref="DG104:DH104"/>
    <mergeCell ref="DK104:DW104"/>
    <mergeCell ref="CW102:CZ103"/>
    <mergeCell ref="DA102:DA103"/>
    <mergeCell ref="DB102:DC103"/>
    <mergeCell ref="DD102:DE103"/>
    <mergeCell ref="DF102:DF103"/>
    <mergeCell ref="DS102:DU103"/>
    <mergeCell ref="DV93:DW94"/>
    <mergeCell ref="CK95:CL95"/>
    <mergeCell ref="CO95:CX95"/>
    <mergeCell ref="CY95:CZ95"/>
    <mergeCell ref="DG95:DH95"/>
    <mergeCell ref="DK95:DW95"/>
    <mergeCell ref="CW93:CZ94"/>
    <mergeCell ref="DA93:DA94"/>
    <mergeCell ref="DB93:DC94"/>
    <mergeCell ref="DD93:DE94"/>
    <mergeCell ref="DF93:DF94"/>
    <mergeCell ref="DS93:DU94"/>
    <mergeCell ref="DV83:DW84"/>
    <mergeCell ref="CK85:CL85"/>
    <mergeCell ref="CO85:CX85"/>
    <mergeCell ref="CY85:CZ85"/>
    <mergeCell ref="DG85:DH85"/>
    <mergeCell ref="DK85:DW85"/>
    <mergeCell ref="CW83:CZ84"/>
    <mergeCell ref="DA83:DA84"/>
    <mergeCell ref="DB83:DC84"/>
    <mergeCell ref="DD83:DE84"/>
    <mergeCell ref="DF83:DF84"/>
    <mergeCell ref="DS83:DU84"/>
    <mergeCell ref="DV74:DW75"/>
    <mergeCell ref="CK76:CL76"/>
    <mergeCell ref="CO76:CX76"/>
    <mergeCell ref="CY76:CZ76"/>
    <mergeCell ref="DG76:DH76"/>
    <mergeCell ref="DK76:DW76"/>
    <mergeCell ref="CW74:CZ75"/>
    <mergeCell ref="DA74:DA75"/>
    <mergeCell ref="DB74:DC75"/>
    <mergeCell ref="DD74:DE75"/>
    <mergeCell ref="DF74:DF75"/>
    <mergeCell ref="DS74:DU75"/>
    <mergeCell ref="DV65:DW66"/>
    <mergeCell ref="CK67:CL67"/>
    <mergeCell ref="CO67:CX67"/>
    <mergeCell ref="CY67:CZ67"/>
    <mergeCell ref="DG67:DH67"/>
    <mergeCell ref="DK67:DW67"/>
    <mergeCell ref="CW65:CZ66"/>
    <mergeCell ref="DA65:DA66"/>
    <mergeCell ref="DB65:DC66"/>
    <mergeCell ref="DD65:DE66"/>
    <mergeCell ref="DF65:DF66"/>
    <mergeCell ref="DS65:DU66"/>
    <mergeCell ref="DS56:DU57"/>
    <mergeCell ref="DV56:DW57"/>
    <mergeCell ref="CK58:CL58"/>
    <mergeCell ref="CO58:CX58"/>
    <mergeCell ref="CY58:CZ58"/>
    <mergeCell ref="DG58:DH58"/>
    <mergeCell ref="DK58:DW58"/>
    <mergeCell ref="CU56:CV57"/>
    <mergeCell ref="CW56:CZ57"/>
    <mergeCell ref="DA56:DA57"/>
    <mergeCell ref="DB56:DC57"/>
    <mergeCell ref="DD56:DE57"/>
    <mergeCell ref="DF56:DF57"/>
    <mergeCell ref="DS47:DU48"/>
    <mergeCell ref="DV47:DW48"/>
    <mergeCell ref="CK49:CL49"/>
    <mergeCell ref="CO49:CX49"/>
    <mergeCell ref="CY49:CZ49"/>
    <mergeCell ref="DG49:DH49"/>
    <mergeCell ref="DK49:DW49"/>
    <mergeCell ref="CU47:CV48"/>
    <mergeCell ref="CW47:CZ48"/>
    <mergeCell ref="DA47:DA48"/>
    <mergeCell ref="DB47:DC48"/>
    <mergeCell ref="DD47:DE48"/>
    <mergeCell ref="DF47:DF48"/>
    <mergeCell ref="DF29:DF30"/>
    <mergeCell ref="DS29:DU30"/>
    <mergeCell ref="DF38:DF39"/>
    <mergeCell ref="DS38:DU39"/>
    <mergeCell ref="DV38:DW39"/>
    <mergeCell ref="CK40:CL40"/>
    <mergeCell ref="CO40:CX40"/>
    <mergeCell ref="CY40:CZ40"/>
    <mergeCell ref="DG40:DH40"/>
    <mergeCell ref="DK40:DW40"/>
    <mergeCell ref="CK31:CL31"/>
    <mergeCell ref="CO31:CX31"/>
    <mergeCell ref="CY31:CZ31"/>
    <mergeCell ref="DG31:DH31"/>
    <mergeCell ref="DK31:DW31"/>
    <mergeCell ref="DG22:DH22"/>
    <mergeCell ref="DK22:DW22"/>
    <mergeCell ref="AY26:AY27"/>
    <mergeCell ref="AZ26:AZ27"/>
    <mergeCell ref="BG26:BG27"/>
    <mergeCell ref="BH26:BH27"/>
    <mergeCell ref="BI26:BI27"/>
    <mergeCell ref="DV29:DW30"/>
    <mergeCell ref="AY32:AY33"/>
    <mergeCell ref="BE32:BE33"/>
    <mergeCell ref="BG32:BG33"/>
    <mergeCell ref="BH32:BH33"/>
    <mergeCell ref="BI32:BI33"/>
    <mergeCell ref="BL26:BL27"/>
    <mergeCell ref="BS26:BS27"/>
    <mergeCell ref="BT26:BT27"/>
    <mergeCell ref="BU26:BU27"/>
    <mergeCell ref="BK30:BK31"/>
    <mergeCell ref="BQ30:BQ31"/>
    <mergeCell ref="BS30:BS31"/>
    <mergeCell ref="BT30:BT31"/>
    <mergeCell ref="BU30:BU31"/>
    <mergeCell ref="DB29:DC30"/>
    <mergeCell ref="DD29:DE30"/>
    <mergeCell ref="DF20:DF21"/>
    <mergeCell ref="DS20:DU21"/>
    <mergeCell ref="DV20:DW21"/>
    <mergeCell ref="AY24:AY25"/>
    <mergeCell ref="AZ24:AZ25"/>
    <mergeCell ref="BG24:BG25"/>
    <mergeCell ref="BH24:BH25"/>
    <mergeCell ref="BI24:BI25"/>
    <mergeCell ref="BK24:BK25"/>
    <mergeCell ref="BL24:BL25"/>
    <mergeCell ref="CG20:CJ21"/>
    <mergeCell ref="CU20:CV21"/>
    <mergeCell ref="CW20:CZ21"/>
    <mergeCell ref="DA20:DA21"/>
    <mergeCell ref="DB20:DC21"/>
    <mergeCell ref="DD20:DE21"/>
    <mergeCell ref="BI22:BI23"/>
    <mergeCell ref="BK22:BK23"/>
    <mergeCell ref="BL22:BL23"/>
    <mergeCell ref="BS22:BS23"/>
    <mergeCell ref="BT22:BT23"/>
    <mergeCell ref="BU22:BU23"/>
    <mergeCell ref="BK20:BK21"/>
    <mergeCell ref="BL20:BL21"/>
    <mergeCell ref="AY22:AY23"/>
    <mergeCell ref="BG22:BG23"/>
    <mergeCell ref="BH22:BH23"/>
    <mergeCell ref="AC20:AC21"/>
    <mergeCell ref="AD20:AD21"/>
    <mergeCell ref="AE20:AE21"/>
    <mergeCell ref="AF20:AH21"/>
    <mergeCell ref="AJ20:AJ21"/>
    <mergeCell ref="AK20:AK21"/>
    <mergeCell ref="AV19:AV20"/>
    <mergeCell ref="AW19:AW20"/>
    <mergeCell ref="AZ20:AZ21"/>
    <mergeCell ref="AI20:AI21"/>
    <mergeCell ref="AH18:AH19"/>
    <mergeCell ref="AI18:AI19"/>
    <mergeCell ref="AY20:AY21"/>
    <mergeCell ref="AP19:AP20"/>
    <mergeCell ref="AQ19:AQ20"/>
    <mergeCell ref="AR19:AR20"/>
    <mergeCell ref="AS19:AS20"/>
    <mergeCell ref="AT19:AT20"/>
    <mergeCell ref="AU19:AU20"/>
    <mergeCell ref="AG18:AG19"/>
    <mergeCell ref="AJ18:AJ19"/>
    <mergeCell ref="AK18:AK19"/>
    <mergeCell ref="AL18:AL19"/>
    <mergeCell ref="AM18:AM19"/>
    <mergeCell ref="AN18:AN19"/>
    <mergeCell ref="AL20:AL21"/>
    <mergeCell ref="AM20:AM21"/>
    <mergeCell ref="AN20:AN21"/>
    <mergeCell ref="M18:M19"/>
    <mergeCell ref="P18:P19"/>
    <mergeCell ref="Q18:Q19"/>
    <mergeCell ref="R18:R19"/>
    <mergeCell ref="S18:S19"/>
    <mergeCell ref="G20:G21"/>
    <mergeCell ref="H20:H21"/>
    <mergeCell ref="I20:J21"/>
    <mergeCell ref="K20:K21"/>
    <mergeCell ref="L20:L21"/>
    <mergeCell ref="M20:M21"/>
    <mergeCell ref="N20:N21"/>
    <mergeCell ref="O20:O21"/>
    <mergeCell ref="BI18:BI19"/>
    <mergeCell ref="BK18:BK19"/>
    <mergeCell ref="BL18:BL19"/>
    <mergeCell ref="BS18:BS19"/>
    <mergeCell ref="BT18:BT19"/>
    <mergeCell ref="BU18:BU19"/>
    <mergeCell ref="AM16:AM17"/>
    <mergeCell ref="AN16:AN17"/>
    <mergeCell ref="AY18:AY19"/>
    <mergeCell ref="AZ18:AZ19"/>
    <mergeCell ref="BG18:BG19"/>
    <mergeCell ref="BH18:BH19"/>
    <mergeCell ref="AP17:AP18"/>
    <mergeCell ref="AQ17:AQ18"/>
    <mergeCell ref="AR17:AR18"/>
    <mergeCell ref="AS17:AS18"/>
    <mergeCell ref="BT16:BT17"/>
    <mergeCell ref="BU16:BU17"/>
    <mergeCell ref="AP15:AP16"/>
    <mergeCell ref="AQ15:AQ16"/>
    <mergeCell ref="AR15:AR16"/>
    <mergeCell ref="AS15:AS16"/>
    <mergeCell ref="AT15:AT16"/>
    <mergeCell ref="AU15:AU16"/>
    <mergeCell ref="O14:O15"/>
    <mergeCell ref="P14:P15"/>
    <mergeCell ref="Q14:Q15"/>
    <mergeCell ref="N14:N15"/>
    <mergeCell ref="AV15:AV16"/>
    <mergeCell ref="AW15:AW16"/>
    <mergeCell ref="AY16:AY17"/>
    <mergeCell ref="BG16:BG17"/>
    <mergeCell ref="BH16:BH17"/>
    <mergeCell ref="AY15:BI15"/>
    <mergeCell ref="U14:U15"/>
    <mergeCell ref="V14:V15"/>
    <mergeCell ref="W14:Y15"/>
    <mergeCell ref="Z14:Z15"/>
    <mergeCell ref="AA14:AA15"/>
    <mergeCell ref="AB14:AB15"/>
    <mergeCell ref="AH16:AH17"/>
    <mergeCell ref="AI16:AI17"/>
    <mergeCell ref="AJ16:AJ17"/>
    <mergeCell ref="AK16:AK17"/>
    <mergeCell ref="AL16:AL17"/>
    <mergeCell ref="X16:X17"/>
    <mergeCell ref="Y16:Y17"/>
    <mergeCell ref="Z16:AB17"/>
    <mergeCell ref="R14:R15"/>
    <mergeCell ref="S14:S15"/>
    <mergeCell ref="T14:T15"/>
    <mergeCell ref="CO13:CX13"/>
    <mergeCell ref="CY13:CZ13"/>
    <mergeCell ref="DG13:DH13"/>
    <mergeCell ref="Q12:Q13"/>
    <mergeCell ref="R12:R13"/>
    <mergeCell ref="S12:S13"/>
    <mergeCell ref="T12:V13"/>
    <mergeCell ref="W12:W13"/>
    <mergeCell ref="AV11:AV12"/>
    <mergeCell ref="AW11:AW12"/>
    <mergeCell ref="AG10:AG11"/>
    <mergeCell ref="AJ10:AJ11"/>
    <mergeCell ref="AK10:AK11"/>
    <mergeCell ref="AL10:AL11"/>
    <mergeCell ref="AM10:AM11"/>
    <mergeCell ref="AY10:AY11"/>
    <mergeCell ref="T10:T11"/>
    <mergeCell ref="U10:U11"/>
    <mergeCell ref="V10:V11"/>
    <mergeCell ref="W10:W11"/>
    <mergeCell ref="X10:X11"/>
    <mergeCell ref="DK13:DW13"/>
    <mergeCell ref="G14:G15"/>
    <mergeCell ref="H14:H15"/>
    <mergeCell ref="I14:J15"/>
    <mergeCell ref="K14:K15"/>
    <mergeCell ref="L14:L15"/>
    <mergeCell ref="M14:M15"/>
    <mergeCell ref="AG12:AG13"/>
    <mergeCell ref="AJ12:AJ13"/>
    <mergeCell ref="AK12:AK13"/>
    <mergeCell ref="AL12:AL13"/>
    <mergeCell ref="AM12:AM13"/>
    <mergeCell ref="AY12:AY13"/>
    <mergeCell ref="AP13:AP14"/>
    <mergeCell ref="AQ13:AQ14"/>
    <mergeCell ref="AR13:AR14"/>
    <mergeCell ref="AS13:AS14"/>
    <mergeCell ref="AA12:AA13"/>
    <mergeCell ref="AB12:AB13"/>
    <mergeCell ref="AC12:AC13"/>
    <mergeCell ref="AD12:AD13"/>
    <mergeCell ref="AE12:AE13"/>
    <mergeCell ref="AF12:AF13"/>
    <mergeCell ref="P12:P13"/>
    <mergeCell ref="DS11:DU12"/>
    <mergeCell ref="DV11:DW12"/>
    <mergeCell ref="G12:G13"/>
    <mergeCell ref="H12:H13"/>
    <mergeCell ref="I12:J13"/>
    <mergeCell ref="K12:K13"/>
    <mergeCell ref="L12:L13"/>
    <mergeCell ref="M12:M13"/>
    <mergeCell ref="N12:N13"/>
    <mergeCell ref="O12:O13"/>
    <mergeCell ref="CU11:CV12"/>
    <mergeCell ref="CW11:CZ12"/>
    <mergeCell ref="DA11:DA12"/>
    <mergeCell ref="DB11:DC12"/>
    <mergeCell ref="DD11:DE12"/>
    <mergeCell ref="DF11:DF12"/>
    <mergeCell ref="BK10:BK11"/>
    <mergeCell ref="BL10:BL11"/>
    <mergeCell ref="AP11:AP12"/>
    <mergeCell ref="AQ11:AQ12"/>
    <mergeCell ref="AR11:AR12"/>
    <mergeCell ref="AS11:AS12"/>
    <mergeCell ref="AT11:AT12"/>
    <mergeCell ref="AU11:AU12"/>
    <mergeCell ref="G10:G11"/>
    <mergeCell ref="H10:H11"/>
    <mergeCell ref="I10:J11"/>
    <mergeCell ref="K10:K11"/>
    <mergeCell ref="L10:L11"/>
    <mergeCell ref="M10:M11"/>
    <mergeCell ref="BK8:BK9"/>
    <mergeCell ref="BL8:BL9"/>
    <mergeCell ref="AG8:AG9"/>
    <mergeCell ref="AH8:AH9"/>
    <mergeCell ref="AI8:AI9"/>
    <mergeCell ref="AJ8:AJ9"/>
    <mergeCell ref="AK8:AK9"/>
    <mergeCell ref="AL8:AL9"/>
    <mergeCell ref="Z8:Z9"/>
    <mergeCell ref="AA8:AA9"/>
    <mergeCell ref="AB8:AB9"/>
    <mergeCell ref="AC8:AC9"/>
    <mergeCell ref="AD8:AD9"/>
    <mergeCell ref="AE8:AE9"/>
    <mergeCell ref="AF8:AF9"/>
    <mergeCell ref="G8:G9"/>
    <mergeCell ref="H8:H9"/>
    <mergeCell ref="BS8:BS9"/>
    <mergeCell ref="BT8:BT9"/>
    <mergeCell ref="BU8:BU9"/>
    <mergeCell ref="AP9:AP10"/>
    <mergeCell ref="AQ9:AQ10"/>
    <mergeCell ref="AR9:AR10"/>
    <mergeCell ref="AS9:AS10"/>
    <mergeCell ref="AT9:AT10"/>
    <mergeCell ref="AM8:AM9"/>
    <mergeCell ref="AN8:AN9"/>
    <mergeCell ref="AY8:AY9"/>
    <mergeCell ref="AZ8:AZ9"/>
    <mergeCell ref="BG8:BG9"/>
    <mergeCell ref="BH8:BH9"/>
    <mergeCell ref="AU9:AU10"/>
    <mergeCell ref="AV9:AV10"/>
    <mergeCell ref="AW9:AW10"/>
    <mergeCell ref="I8:J9"/>
    <mergeCell ref="K8:K9"/>
    <mergeCell ref="L8:L9"/>
    <mergeCell ref="M8:M9"/>
    <mergeCell ref="BU6:BU7"/>
    <mergeCell ref="AP7:AP8"/>
    <mergeCell ref="AQ7:AQ8"/>
    <mergeCell ref="AR7:AR8"/>
    <mergeCell ref="AS7:AS8"/>
    <mergeCell ref="AT7:AT8"/>
    <mergeCell ref="AU7:AU8"/>
    <mergeCell ref="AV7:AV8"/>
    <mergeCell ref="AW7:AW8"/>
    <mergeCell ref="BI8:BI9"/>
    <mergeCell ref="BH6:BH7"/>
    <mergeCell ref="BI6:BI7"/>
    <mergeCell ref="BK6:BK7"/>
    <mergeCell ref="BL6:BL7"/>
    <mergeCell ref="BS6:BS7"/>
    <mergeCell ref="BT6:BT7"/>
    <mergeCell ref="AJ6:AJ7"/>
    <mergeCell ref="AK6:AK7"/>
    <mergeCell ref="V8:V9"/>
    <mergeCell ref="W8:W9"/>
    <mergeCell ref="G6:G7"/>
    <mergeCell ref="H6:H7"/>
    <mergeCell ref="I6:J7"/>
    <mergeCell ref="K6:M7"/>
    <mergeCell ref="N6:N7"/>
    <mergeCell ref="O6:O7"/>
    <mergeCell ref="CY4:CZ4"/>
    <mergeCell ref="DG4:DH4"/>
    <mergeCell ref="DK4:DW4"/>
    <mergeCell ref="G5:J5"/>
    <mergeCell ref="AP5:AP6"/>
    <mergeCell ref="AQ5:AQ6"/>
    <mergeCell ref="AR5:AR6"/>
    <mergeCell ref="AS5:AS6"/>
    <mergeCell ref="AT5:AT6"/>
    <mergeCell ref="AU5:AU6"/>
    <mergeCell ref="BL4:BL5"/>
    <mergeCell ref="BS4:BS5"/>
    <mergeCell ref="BT4:BT5"/>
    <mergeCell ref="BU4:BU5"/>
    <mergeCell ref="CK4:CL4"/>
    <mergeCell ref="CO4:CX4"/>
    <mergeCell ref="AF4:AH5"/>
    <mergeCell ref="AY4:AY5"/>
    <mergeCell ref="W4:Y5"/>
    <mergeCell ref="Z4:AB5"/>
    <mergeCell ref="AC4:AE5"/>
    <mergeCell ref="DB2:DC3"/>
    <mergeCell ref="DD2:DE3"/>
    <mergeCell ref="BG4:BG5"/>
    <mergeCell ref="BH4:BH5"/>
    <mergeCell ref="BI4:BI5"/>
    <mergeCell ref="AV5:AV6"/>
    <mergeCell ref="AW5:AW6"/>
    <mergeCell ref="AF6:AF7"/>
    <mergeCell ref="AG6:AG7"/>
    <mergeCell ref="Z3:AB3"/>
    <mergeCell ref="AC3:AE3"/>
    <mergeCell ref="AF3:AH3"/>
    <mergeCell ref="AD6:AD7"/>
    <mergeCell ref="AE6:AE7"/>
    <mergeCell ref="AH6:AH7"/>
    <mergeCell ref="AI6:AI7"/>
    <mergeCell ref="AL6:AL7"/>
    <mergeCell ref="AM6:AM7"/>
    <mergeCell ref="AY6:AY7"/>
    <mergeCell ref="BG6:BG7"/>
    <mergeCell ref="BK4:BK5"/>
    <mergeCell ref="DF2:DF3"/>
    <mergeCell ref="DS2:DU3"/>
    <mergeCell ref="DV2:DW3"/>
    <mergeCell ref="K3:M3"/>
    <mergeCell ref="N3:P3"/>
    <mergeCell ref="Q3:S3"/>
    <mergeCell ref="T3:V3"/>
    <mergeCell ref="W3:Y3"/>
    <mergeCell ref="BK2:BK3"/>
    <mergeCell ref="BL2:BL3"/>
    <mergeCell ref="CG2:CJ3"/>
    <mergeCell ref="CU2:CV3"/>
    <mergeCell ref="CW2:CZ3"/>
    <mergeCell ref="DA2:DA3"/>
    <mergeCell ref="AZ2:AZ3"/>
    <mergeCell ref="AY1:BI1"/>
    <mergeCell ref="BK1:BU1"/>
    <mergeCell ref="G2:J4"/>
    <mergeCell ref="K2:M2"/>
    <mergeCell ref="N2:P2"/>
    <mergeCell ref="Q2:S2"/>
    <mergeCell ref="T2:V2"/>
    <mergeCell ref="W2:Y2"/>
    <mergeCell ref="Z2:AB2"/>
    <mergeCell ref="AC2:AE2"/>
    <mergeCell ref="AI2:AK5"/>
    <mergeCell ref="AL2:AL5"/>
    <mergeCell ref="AF2:AH2"/>
    <mergeCell ref="AM2:AM5"/>
    <mergeCell ref="BG2:BG3"/>
    <mergeCell ref="BH2:BH3"/>
    <mergeCell ref="BI2:BI3"/>
    <mergeCell ref="BS2:BS3"/>
    <mergeCell ref="BT2:BT3"/>
    <mergeCell ref="BU2:BU3"/>
    <mergeCell ref="K4:M5"/>
    <mergeCell ref="N4:P5"/>
    <mergeCell ref="Q4:S5"/>
    <mergeCell ref="T4:V5"/>
    <mergeCell ref="AZ4:AZ5"/>
    <mergeCell ref="AZ6:AZ7"/>
    <mergeCell ref="AZ10:AZ11"/>
    <mergeCell ref="AZ12:AZ13"/>
    <mergeCell ref="AZ16:AZ17"/>
    <mergeCell ref="AN2:AN5"/>
    <mergeCell ref="AY2:AY3"/>
    <mergeCell ref="AT17:AT18"/>
    <mergeCell ref="AU17:AU18"/>
    <mergeCell ref="AV17:AV18"/>
    <mergeCell ref="AW17:AW18"/>
    <mergeCell ref="AN6:AN7"/>
    <mergeCell ref="CG265:CJ266"/>
    <mergeCell ref="CU265:CV266"/>
    <mergeCell ref="CG256:CJ257"/>
    <mergeCell ref="CU256:CV257"/>
    <mergeCell ref="CG247:CJ248"/>
    <mergeCell ref="CU247:CV248"/>
    <mergeCell ref="CG238:CJ239"/>
    <mergeCell ref="CU238:CV239"/>
    <mergeCell ref="CG229:CJ230"/>
    <mergeCell ref="CU229:CV230"/>
    <mergeCell ref="CG220:CJ221"/>
    <mergeCell ref="CU220:CV221"/>
    <mergeCell ref="CG211:CJ212"/>
    <mergeCell ref="CU211:CV212"/>
    <mergeCell ref="CG202:CJ203"/>
    <mergeCell ref="CU202:CV203"/>
    <mergeCell ref="CG193:CJ194"/>
    <mergeCell ref="CU193:CV194"/>
    <mergeCell ref="DB184:DC185"/>
    <mergeCell ref="CG184:CJ185"/>
    <mergeCell ref="CU184:CV185"/>
    <mergeCell ref="CW184:CZ185"/>
    <mergeCell ref="DA184:DA185"/>
    <mergeCell ref="CK186:CL186"/>
    <mergeCell ref="CO186:CX186"/>
    <mergeCell ref="CY186:CZ186"/>
    <mergeCell ref="CG174:CJ175"/>
    <mergeCell ref="CU174:CV175"/>
    <mergeCell ref="CG165:CJ166"/>
    <mergeCell ref="CU165:CV166"/>
    <mergeCell ref="CG156:CJ157"/>
    <mergeCell ref="CU156:CV157"/>
    <mergeCell ref="CG147:CJ148"/>
    <mergeCell ref="CU147:CV148"/>
    <mergeCell ref="CG138:CJ139"/>
    <mergeCell ref="CU138:CV139"/>
    <mergeCell ref="CG129:CJ130"/>
    <mergeCell ref="CU129:CV130"/>
    <mergeCell ref="CG120:CJ121"/>
    <mergeCell ref="CU120:CV121"/>
    <mergeCell ref="CG111:CJ112"/>
    <mergeCell ref="CU111:CV112"/>
    <mergeCell ref="CG102:CJ103"/>
    <mergeCell ref="CU102:CV103"/>
    <mergeCell ref="CG93:CJ94"/>
    <mergeCell ref="CU93:CV94"/>
    <mergeCell ref="CG83:CJ84"/>
    <mergeCell ref="CU83:CV84"/>
    <mergeCell ref="CG74:CJ75"/>
    <mergeCell ref="CU74:CV75"/>
    <mergeCell ref="CG65:CJ66"/>
    <mergeCell ref="CU65:CV66"/>
    <mergeCell ref="CG56:CJ57"/>
    <mergeCell ref="CG47:CJ48"/>
    <mergeCell ref="DD38:DE39"/>
    <mergeCell ref="CG38:CJ39"/>
    <mergeCell ref="CU38:CV39"/>
    <mergeCell ref="CW38:CZ39"/>
    <mergeCell ref="DA38:DA39"/>
    <mergeCell ref="DB38:DC39"/>
    <mergeCell ref="BS24:BS25"/>
    <mergeCell ref="BT24:BT25"/>
    <mergeCell ref="BU24:BU25"/>
    <mergeCell ref="BK26:BK27"/>
    <mergeCell ref="AZ22:AZ23"/>
    <mergeCell ref="CG29:CJ30"/>
    <mergeCell ref="CU29:CV30"/>
    <mergeCell ref="CW29:CZ30"/>
    <mergeCell ref="DA29:DA30"/>
    <mergeCell ref="CK22:CL22"/>
    <mergeCell ref="CO22:CX22"/>
    <mergeCell ref="CY22:CZ22"/>
    <mergeCell ref="S20:S21"/>
    <mergeCell ref="T20:T21"/>
    <mergeCell ref="U20:U21"/>
    <mergeCell ref="V20:V21"/>
    <mergeCell ref="P20:P21"/>
    <mergeCell ref="Q20:Q21"/>
    <mergeCell ref="R20:R21"/>
    <mergeCell ref="Z18:Z19"/>
    <mergeCell ref="AA18:AA19"/>
    <mergeCell ref="X18:X19"/>
    <mergeCell ref="Y18:Y19"/>
    <mergeCell ref="T18:T19"/>
    <mergeCell ref="U18:U19"/>
    <mergeCell ref="V18:V19"/>
    <mergeCell ref="BS20:BS21"/>
    <mergeCell ref="BT20:BT21"/>
    <mergeCell ref="BU20:BU21"/>
    <mergeCell ref="BS10:BS11"/>
    <mergeCell ref="BT10:BT11"/>
    <mergeCell ref="BU10:BU11"/>
    <mergeCell ref="Y20:Y21"/>
    <mergeCell ref="Z20:Z21"/>
    <mergeCell ref="AA20:AA21"/>
    <mergeCell ref="AB20:AB21"/>
    <mergeCell ref="AB18:AB19"/>
    <mergeCell ref="AC18:AE19"/>
    <mergeCell ref="BI16:BI17"/>
    <mergeCell ref="BK16:BK17"/>
    <mergeCell ref="BL16:BL17"/>
    <mergeCell ref="BS16:BS17"/>
    <mergeCell ref="AT13:AT14"/>
    <mergeCell ref="AU13:AU14"/>
    <mergeCell ref="AV13:AV14"/>
    <mergeCell ref="AW13:AW14"/>
    <mergeCell ref="AN12:AN13"/>
    <mergeCell ref="AN14:AN15"/>
    <mergeCell ref="AD14:AD15"/>
    <mergeCell ref="AE14:AE15"/>
    <mergeCell ref="AH14:AH15"/>
    <mergeCell ref="AI14:AI15"/>
    <mergeCell ref="W20:W21"/>
    <mergeCell ref="X20:X21"/>
    <mergeCell ref="AH10:AH11"/>
    <mergeCell ref="AI10:AI11"/>
    <mergeCell ref="AF16:AF17"/>
    <mergeCell ref="AF18:AF19"/>
    <mergeCell ref="BI10:BI11"/>
    <mergeCell ref="BG20:BG21"/>
    <mergeCell ref="BH20:BH21"/>
    <mergeCell ref="BI20:BI21"/>
    <mergeCell ref="AF14:AF15"/>
    <mergeCell ref="AG14:AG15"/>
    <mergeCell ref="AJ14:AJ15"/>
    <mergeCell ref="AK14:AK15"/>
    <mergeCell ref="AL14:AL15"/>
    <mergeCell ref="AM14:AM15"/>
    <mergeCell ref="AC14:AC15"/>
    <mergeCell ref="AG16:AG17"/>
    <mergeCell ref="Y10:Y11"/>
    <mergeCell ref="AC16:AC17"/>
    <mergeCell ref="AD16:AD17"/>
    <mergeCell ref="AE16:AE17"/>
    <mergeCell ref="T16:T17"/>
    <mergeCell ref="U16:U17"/>
    <mergeCell ref="V16:V17"/>
    <mergeCell ref="W16:W17"/>
    <mergeCell ref="R16:R17"/>
    <mergeCell ref="S16:S17"/>
    <mergeCell ref="N18:N19"/>
    <mergeCell ref="O18:O19"/>
    <mergeCell ref="G16:G17"/>
    <mergeCell ref="H16:H17"/>
    <mergeCell ref="I16:J17"/>
    <mergeCell ref="K16:K17"/>
    <mergeCell ref="W18:W19"/>
    <mergeCell ref="L16:L17"/>
    <mergeCell ref="M16:M17"/>
    <mergeCell ref="N16:N17"/>
    <mergeCell ref="O16:O17"/>
    <mergeCell ref="P16:P17"/>
    <mergeCell ref="Q16:Q17"/>
    <mergeCell ref="G18:G19"/>
    <mergeCell ref="H18:H19"/>
    <mergeCell ref="I18:J19"/>
    <mergeCell ref="K18:K19"/>
    <mergeCell ref="L18:L19"/>
    <mergeCell ref="BK12:BK13"/>
    <mergeCell ref="BL12:BL13"/>
    <mergeCell ref="BS12:BS13"/>
    <mergeCell ref="BT12:BT13"/>
    <mergeCell ref="BU12:BU13"/>
    <mergeCell ref="CK13:CL13"/>
    <mergeCell ref="AA10:AA11"/>
    <mergeCell ref="AB10:AB11"/>
    <mergeCell ref="AC10:AC11"/>
    <mergeCell ref="AD10:AD11"/>
    <mergeCell ref="BG10:BG11"/>
    <mergeCell ref="BH10:BH11"/>
    <mergeCell ref="CG11:CJ12"/>
    <mergeCell ref="BG12:BG13"/>
    <mergeCell ref="BH12:BH13"/>
    <mergeCell ref="BI12:BI13"/>
    <mergeCell ref="AH12:AH13"/>
    <mergeCell ref="AI12:AI13"/>
    <mergeCell ref="Z10:Z11"/>
    <mergeCell ref="X12:X13"/>
    <mergeCell ref="Y12:Y13"/>
    <mergeCell ref="Z12:Z13"/>
    <mergeCell ref="N10:N11"/>
    <mergeCell ref="O10:O11"/>
    <mergeCell ref="P10:P11"/>
    <mergeCell ref="Q10:S11"/>
    <mergeCell ref="AN10:AN11"/>
    <mergeCell ref="AE10:AE11"/>
    <mergeCell ref="AF10:AF11"/>
    <mergeCell ref="X8:X9"/>
    <mergeCell ref="Y8:Y9"/>
    <mergeCell ref="N8:P9"/>
    <mergeCell ref="Q8:Q9"/>
    <mergeCell ref="R8:R9"/>
    <mergeCell ref="S8:S9"/>
    <mergeCell ref="AC6:AC7"/>
    <mergeCell ref="W6:W7"/>
    <mergeCell ref="X6:X7"/>
    <mergeCell ref="Y6:Y7"/>
    <mergeCell ref="Z6:Z7"/>
    <mergeCell ref="V6:V7"/>
    <mergeCell ref="T8:T9"/>
    <mergeCell ref="U8:U9"/>
    <mergeCell ref="AA6:AA7"/>
    <mergeCell ref="AB6:AB7"/>
    <mergeCell ref="P6:P7"/>
    <mergeCell ref="Q6:Q7"/>
    <mergeCell ref="R6:R7"/>
    <mergeCell ref="S6:S7"/>
    <mergeCell ref="T6:T7"/>
    <mergeCell ref="U6:U7"/>
  </mergeCells>
  <conditionalFormatting sqref="F22:F42">
    <cfRule type="expression" dxfId="6" priority="1">
      <formula>#REF!=1</formula>
    </cfRule>
  </conditionalFormatting>
  <printOptions horizontalCentered="1" verticalCentered="1"/>
  <pageMargins left="0.25" right="0.25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DJ273"/>
  <sheetViews>
    <sheetView topLeftCell="C1" workbookViewId="0">
      <selection activeCell="U37" sqref="U37:U38"/>
    </sheetView>
  </sheetViews>
  <sheetFormatPr defaultRowHeight="22.5" customHeight="1" x14ac:dyDescent="0.25"/>
  <cols>
    <col min="1" max="1" width="5" customWidth="1"/>
    <col min="2" max="2" width="22.85546875" customWidth="1"/>
    <col min="3" max="3" width="8" customWidth="1"/>
    <col min="4" max="4" width="4" style="1" customWidth="1"/>
    <col min="5" max="5" width="3.5703125" customWidth="1"/>
    <col min="6" max="6" width="3.5703125" style="2" customWidth="1"/>
    <col min="7" max="7" width="4.28515625" customWidth="1"/>
    <col min="8" max="8" width="21.42578125" style="3" customWidth="1"/>
    <col min="9" max="9" width="8.5703125" customWidth="1"/>
    <col min="10" max="10" width="2.85546875" customWidth="1"/>
    <col min="11" max="12" width="8.5703125" customWidth="1"/>
    <col min="13" max="13" width="2.85546875" customWidth="1"/>
    <col min="14" max="15" width="8.5703125" customWidth="1"/>
    <col min="16" max="16" width="2.85546875" customWidth="1"/>
    <col min="17" max="18" width="8.5703125" customWidth="1"/>
    <col min="19" max="19" width="2.85546875" customWidth="1"/>
    <col min="20" max="21" width="8.5703125" customWidth="1"/>
    <col min="22" max="22" width="2.85546875" customWidth="1"/>
    <col min="23" max="23" width="8.5703125" customWidth="1"/>
    <col min="24" max="24" width="5" customWidth="1"/>
    <col min="25" max="25" width="2.140625" customWidth="1"/>
    <col min="26" max="26" width="5" customWidth="1"/>
    <col min="27" max="27" width="4.28515625" customWidth="1"/>
    <col min="28" max="28" width="10" customWidth="1"/>
    <col min="29" max="29" width="12.140625" customWidth="1"/>
    <col min="30" max="30" width="7.140625" style="4" customWidth="1"/>
    <col min="31" max="35" width="4.28515625" style="5" hidden="1" customWidth="1"/>
    <col min="36" max="36" width="7.140625" style="4" customWidth="1"/>
    <col min="37" max="41" width="9.28515625" customWidth="1"/>
    <col min="42" max="42" width="28.5703125" customWidth="1"/>
    <col min="43" max="43" width="2.85546875" customWidth="1"/>
    <col min="44" max="44" width="28.5703125" customWidth="1"/>
    <col min="45" max="45" width="7.85546875" customWidth="1"/>
    <col min="46" max="46" width="2.85546875" customWidth="1"/>
    <col min="47" max="47" width="7.85546875" customWidth="1"/>
    <col min="48" max="48" width="1.5703125" customWidth="1"/>
    <col min="49" max="53" width="9.28515625" customWidth="1"/>
    <col min="54" max="54" width="28.5703125" customWidth="1"/>
    <col min="55" max="55" width="2.85546875" customWidth="1"/>
    <col min="56" max="56" width="28.5703125" customWidth="1"/>
    <col min="57" max="57" width="7.85546875" customWidth="1"/>
    <col min="58" max="58" width="2.85546875" customWidth="1"/>
    <col min="59" max="59" width="7.85546875" customWidth="1"/>
    <col min="60" max="60" width="7.140625" customWidth="1"/>
    <col min="61" max="68" width="9.140625" style="6" hidden="1" customWidth="1"/>
    <col min="69" max="69" width="7.140625" customWidth="1"/>
    <col min="70" max="114" width="5" customWidth="1"/>
  </cols>
  <sheetData>
    <row r="1" spans="1:114" ht="22.5" customHeight="1" thickTop="1" thickBot="1" x14ac:dyDescent="0.3">
      <c r="AK1" s="301" t="s">
        <v>133</v>
      </c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W1" s="301" t="s">
        <v>134</v>
      </c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R1" s="113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5"/>
    </row>
    <row r="2" spans="1:114" ht="22.5" customHeight="1" thickTop="1" x14ac:dyDescent="0.3">
      <c r="E2" s="740" t="s">
        <v>2</v>
      </c>
      <c r="F2" s="741"/>
      <c r="G2" s="741"/>
      <c r="H2" s="742"/>
      <c r="I2" s="749">
        <f>E5</f>
        <v>1</v>
      </c>
      <c r="J2" s="750"/>
      <c r="K2" s="751"/>
      <c r="L2" s="752">
        <f>E7</f>
        <v>2</v>
      </c>
      <c r="M2" s="750"/>
      <c r="N2" s="751"/>
      <c r="O2" s="752">
        <f>E9</f>
        <v>3</v>
      </c>
      <c r="P2" s="750"/>
      <c r="Q2" s="750"/>
      <c r="R2" s="752">
        <f>E11</f>
        <v>4</v>
      </c>
      <c r="S2" s="750"/>
      <c r="T2" s="751"/>
      <c r="U2" s="750">
        <f>E13</f>
        <v>5</v>
      </c>
      <c r="V2" s="750"/>
      <c r="W2" s="750"/>
      <c r="X2" s="768" t="s">
        <v>3</v>
      </c>
      <c r="Y2" s="769"/>
      <c r="Z2" s="769"/>
      <c r="AA2" s="774" t="s">
        <v>4</v>
      </c>
      <c r="AB2" s="777" t="s">
        <v>5</v>
      </c>
      <c r="AC2" s="780" t="s">
        <v>6</v>
      </c>
      <c r="AK2" s="766" t="s">
        <v>7</v>
      </c>
      <c r="AL2" s="764">
        <v>0.35416666666666669</v>
      </c>
      <c r="AM2" s="116">
        <v>1</v>
      </c>
      <c r="AN2" s="117" t="s">
        <v>8</v>
      </c>
      <c r="AO2" s="117" t="s">
        <v>9</v>
      </c>
      <c r="AP2" s="118">
        <v>1</v>
      </c>
      <c r="AQ2" s="850" t="s">
        <v>10</v>
      </c>
      <c r="AR2" s="119">
        <v>5</v>
      </c>
      <c r="AS2" s="330"/>
      <c r="AT2" s="332" t="s">
        <v>10</v>
      </c>
      <c r="AU2" s="328"/>
      <c r="AW2" s="766" t="s">
        <v>7</v>
      </c>
      <c r="AX2" s="764">
        <v>0.35416666666666669</v>
      </c>
      <c r="AY2" s="116">
        <f>AM2+1</f>
        <v>2</v>
      </c>
      <c r="AZ2" s="117" t="s">
        <v>8</v>
      </c>
      <c r="BA2" s="117" t="s">
        <v>9</v>
      </c>
      <c r="BB2" s="118">
        <v>2</v>
      </c>
      <c r="BC2" s="850" t="s">
        <v>10</v>
      </c>
      <c r="BD2" s="119">
        <v>4</v>
      </c>
      <c r="BE2" s="330"/>
      <c r="BF2" s="332" t="s">
        <v>10</v>
      </c>
      <c r="BG2" s="328"/>
      <c r="BI2" s="6" t="str">
        <f>AK2</f>
        <v>1. KOLO</v>
      </c>
      <c r="BJ2" s="6">
        <f t="shared" ref="BJ2:BO2" si="0">AL2</f>
        <v>0.35416666666666669</v>
      </c>
      <c r="BK2" s="6">
        <f t="shared" si="0"/>
        <v>1</v>
      </c>
      <c r="BL2" s="6" t="str">
        <f t="shared" si="0"/>
        <v>HŘIŠTĚ</v>
      </c>
      <c r="BM2" s="6" t="str">
        <f t="shared" si="0"/>
        <v>skupina</v>
      </c>
      <c r="BN2" s="6">
        <f t="shared" si="0"/>
        <v>1</v>
      </c>
      <c r="BO2" s="6" t="str">
        <f t="shared" si="0"/>
        <v>:</v>
      </c>
      <c r="BP2" s="6">
        <f>AR2</f>
        <v>5</v>
      </c>
      <c r="BR2" s="120"/>
      <c r="BS2" s="761" t="str">
        <f>BI2</f>
        <v>1. KOLO</v>
      </c>
      <c r="BT2" s="761"/>
      <c r="BU2" s="761"/>
      <c r="BV2" s="76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762">
        <f>BK2</f>
        <v>1</v>
      </c>
      <c r="CH2" s="762"/>
      <c r="CI2" s="763" t="s">
        <v>11</v>
      </c>
      <c r="CJ2" s="763"/>
      <c r="CK2" s="763"/>
      <c r="CL2" s="763"/>
      <c r="CM2" s="755" t="s">
        <v>12</v>
      </c>
      <c r="CN2" s="756">
        <f>BJ2</f>
        <v>0.35416666666666669</v>
      </c>
      <c r="CO2" s="756"/>
      <c r="CP2" s="757" t="s">
        <v>9</v>
      </c>
      <c r="CQ2" s="757"/>
      <c r="CR2" s="758" t="str">
        <f>BM3</f>
        <v>A</v>
      </c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2"/>
      <c r="DE2" s="759" t="s">
        <v>13</v>
      </c>
      <c r="DF2" s="759"/>
      <c r="DG2" s="759"/>
      <c r="DH2" s="760">
        <f>BL3</f>
        <v>8</v>
      </c>
      <c r="DI2" s="760"/>
      <c r="DJ2" s="123"/>
    </row>
    <row r="3" spans="1:114" ht="22.5" customHeight="1" thickBot="1" x14ac:dyDescent="0.35">
      <c r="E3" s="743"/>
      <c r="F3" s="744"/>
      <c r="G3" s="744"/>
      <c r="H3" s="745"/>
      <c r="I3" s="807" t="str">
        <f>G5</f>
        <v>Lipanská</v>
      </c>
      <c r="J3" s="753"/>
      <c r="K3" s="753"/>
      <c r="L3" s="753" t="str">
        <f>G7</f>
        <v>Bezručova "A"</v>
      </c>
      <c r="M3" s="753"/>
      <c r="N3" s="753"/>
      <c r="O3" s="753" t="str">
        <f>G9</f>
        <v>Pečky "A"</v>
      </c>
      <c r="P3" s="753"/>
      <c r="Q3" s="753"/>
      <c r="R3" s="753" t="str">
        <f>G11</f>
        <v>Masarykova "B"</v>
      </c>
      <c r="S3" s="753"/>
      <c r="T3" s="753"/>
      <c r="U3" s="753" t="str">
        <f>G13</f>
        <v>Ovčárecká "B"</v>
      </c>
      <c r="V3" s="753"/>
      <c r="W3" s="753"/>
      <c r="X3" s="770"/>
      <c r="Y3" s="771"/>
      <c r="Z3" s="771"/>
      <c r="AA3" s="775"/>
      <c r="AB3" s="778"/>
      <c r="AC3" s="781"/>
      <c r="AK3" s="767"/>
      <c r="AL3" s="765"/>
      <c r="AM3" s="124" t="s">
        <v>14</v>
      </c>
      <c r="AN3" s="125">
        <v>8</v>
      </c>
      <c r="AO3" s="125" t="str">
        <f>IF(AP2&lt;6,"A",IF(AP2&lt;11,"B",IF(AP2&lt;16,"C","D")))</f>
        <v>A</v>
      </c>
      <c r="AP3" s="126" t="str">
        <f ca="1">LOOKUP(AP2,$A$2:$A$27,$B$2:$B$20)</f>
        <v>Lipanská</v>
      </c>
      <c r="AQ3" s="851"/>
      <c r="AR3" s="127" t="str">
        <f ca="1">LOOKUP(AR2,$A$2:$A$27,$B$2:$B$20)</f>
        <v>Ovčárecká "B"</v>
      </c>
      <c r="AS3" s="331"/>
      <c r="AT3" s="333"/>
      <c r="AU3" s="329"/>
      <c r="AW3" s="767"/>
      <c r="AX3" s="765"/>
      <c r="AY3" s="124" t="s">
        <v>14</v>
      </c>
      <c r="AZ3" s="125">
        <v>9</v>
      </c>
      <c r="BA3" s="125" t="str">
        <f>IF(BB2&lt;6,"A",IF(BB2&lt;11,"B",IF(BB2&lt;16,"C","D")))</f>
        <v>A</v>
      </c>
      <c r="BB3" s="126" t="str">
        <f ca="1">LOOKUP(BB2,$A$2:$A$27,$B$2:$B$20)</f>
        <v>Bezručova "A"</v>
      </c>
      <c r="BC3" s="851"/>
      <c r="BD3" s="127" t="str">
        <f ca="1">LOOKUP(BD2,$A$2:$A$27,$B$2:$B$20)</f>
        <v>Masarykova "B"</v>
      </c>
      <c r="BE3" s="331"/>
      <c r="BF3" s="333"/>
      <c r="BG3" s="329"/>
      <c r="BL3" s="6">
        <f>AN3</f>
        <v>8</v>
      </c>
      <c r="BM3" s="6" t="str">
        <f>AO3</f>
        <v>A</v>
      </c>
      <c r="BN3" s="6" t="str">
        <f ca="1">AP3</f>
        <v>Lipanská</v>
      </c>
      <c r="BO3" s="6">
        <f>AQ3</f>
        <v>0</v>
      </c>
      <c r="BP3" s="6" t="str">
        <f ca="1">AR3</f>
        <v>Ovčárecká "B"</v>
      </c>
      <c r="BR3" s="120"/>
      <c r="BS3" s="761"/>
      <c r="BT3" s="761"/>
      <c r="BU3" s="761"/>
      <c r="BV3" s="76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762"/>
      <c r="CH3" s="762"/>
      <c r="CI3" s="763"/>
      <c r="CJ3" s="763"/>
      <c r="CK3" s="763"/>
      <c r="CL3" s="763"/>
      <c r="CM3" s="755"/>
      <c r="CN3" s="756"/>
      <c r="CO3" s="756"/>
      <c r="CP3" s="757"/>
      <c r="CQ3" s="757"/>
      <c r="CR3" s="758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2"/>
      <c r="DE3" s="759"/>
      <c r="DF3" s="759"/>
      <c r="DG3" s="759"/>
      <c r="DH3" s="760"/>
      <c r="DI3" s="760"/>
      <c r="DJ3" s="123"/>
    </row>
    <row r="4" spans="1:114" ht="22.5" customHeight="1" thickTop="1" thickBot="1" x14ac:dyDescent="0.35">
      <c r="E4" s="746"/>
      <c r="F4" s="747"/>
      <c r="G4" s="747"/>
      <c r="H4" s="748"/>
      <c r="I4" s="808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72"/>
      <c r="Y4" s="773"/>
      <c r="Z4" s="773"/>
      <c r="AA4" s="776"/>
      <c r="AB4" s="779"/>
      <c r="AC4" s="782"/>
      <c r="AK4" s="802" t="s">
        <v>15</v>
      </c>
      <c r="AL4" s="764">
        <f>AL2+$AL$33</f>
        <v>0.36250000000000004</v>
      </c>
      <c r="AM4" s="116">
        <f>AM2+2</f>
        <v>3</v>
      </c>
      <c r="AN4" s="117" t="s">
        <v>8</v>
      </c>
      <c r="AO4" s="271" t="s">
        <v>9</v>
      </c>
      <c r="AP4" s="118">
        <f>AP2+5</f>
        <v>6</v>
      </c>
      <c r="AQ4" s="850" t="s">
        <v>10</v>
      </c>
      <c r="AR4" s="119">
        <f>AR2+5</f>
        <v>10</v>
      </c>
      <c r="AS4" s="330"/>
      <c r="AT4" s="332" t="s">
        <v>10</v>
      </c>
      <c r="AU4" s="328"/>
      <c r="AW4" s="802" t="s">
        <v>15</v>
      </c>
      <c r="AX4" s="764">
        <f>AX2+$AL$33</f>
        <v>0.36250000000000004</v>
      </c>
      <c r="AY4" s="116">
        <f>AY2+2</f>
        <v>4</v>
      </c>
      <c r="AZ4" s="117" t="s">
        <v>8</v>
      </c>
      <c r="BA4" s="271" t="s">
        <v>9</v>
      </c>
      <c r="BB4" s="118">
        <f>BB2+5</f>
        <v>7</v>
      </c>
      <c r="BC4" s="850" t="s">
        <v>10</v>
      </c>
      <c r="BD4" s="119">
        <f>BD2+5</f>
        <v>9</v>
      </c>
      <c r="BE4" s="330"/>
      <c r="BF4" s="332" t="s">
        <v>10</v>
      </c>
      <c r="BG4" s="328"/>
      <c r="BR4" s="120"/>
      <c r="BS4" s="128"/>
      <c r="BT4" s="128"/>
      <c r="BU4" s="128"/>
      <c r="BV4" s="128"/>
      <c r="BW4" s="587" t="s">
        <v>16</v>
      </c>
      <c r="BX4" s="587"/>
      <c r="BY4" s="90">
        <f>BN2</f>
        <v>1</v>
      </c>
      <c r="BZ4" s="91" t="s">
        <v>17</v>
      </c>
      <c r="CA4" s="585" t="str">
        <f>LOOKUP(BY4,$A$5:$A$20,$B$5:$B$20)</f>
        <v>Lipanská</v>
      </c>
      <c r="CB4" s="585"/>
      <c r="CC4" s="585"/>
      <c r="CD4" s="585"/>
      <c r="CE4" s="585"/>
      <c r="CF4" s="585"/>
      <c r="CG4" s="585"/>
      <c r="CH4" s="585"/>
      <c r="CI4" s="585"/>
      <c r="CJ4" s="585"/>
      <c r="CK4" s="789"/>
      <c r="CL4" s="789"/>
      <c r="CM4" s="129"/>
      <c r="CN4" s="129"/>
      <c r="CO4" s="129"/>
      <c r="CP4" s="129"/>
      <c r="CQ4" s="129"/>
      <c r="CR4" s="128"/>
      <c r="CS4" s="587" t="s">
        <v>16</v>
      </c>
      <c r="CT4" s="587"/>
      <c r="CU4" s="90">
        <f>BP2</f>
        <v>5</v>
      </c>
      <c r="CV4" s="91" t="s">
        <v>17</v>
      </c>
      <c r="CW4" s="585" t="str">
        <f>LOOKUP(CU4,$A$5:$A$20,$B$5:$B$20)</f>
        <v>Ovčárecká "B"</v>
      </c>
      <c r="CX4" s="585"/>
      <c r="CY4" s="585"/>
      <c r="CZ4" s="585"/>
      <c r="DA4" s="585"/>
      <c r="DB4" s="585"/>
      <c r="DC4" s="585"/>
      <c r="DD4" s="585"/>
      <c r="DE4" s="585"/>
      <c r="DF4" s="585"/>
      <c r="DG4" s="585"/>
      <c r="DH4" s="585"/>
      <c r="DI4" s="585"/>
      <c r="DJ4" s="123"/>
    </row>
    <row r="5" spans="1:114" ht="22.5" customHeight="1" thickTop="1" thickBot="1" x14ac:dyDescent="0.35">
      <c r="A5">
        <v>1</v>
      </c>
      <c r="B5" t="s">
        <v>89</v>
      </c>
      <c r="E5" s="790">
        <v>1</v>
      </c>
      <c r="F5" s="130"/>
      <c r="G5" s="792" t="str">
        <f>LOOKUP(E5,A$5:A$19,B$5:B$19)</f>
        <v>Lipanská</v>
      </c>
      <c r="H5" s="793"/>
      <c r="I5" s="796"/>
      <c r="J5" s="797"/>
      <c r="K5" s="798"/>
      <c r="L5" s="787">
        <v>19</v>
      </c>
      <c r="M5" s="783" t="s">
        <v>10</v>
      </c>
      <c r="N5" s="785">
        <v>8</v>
      </c>
      <c r="O5" s="787">
        <v>11</v>
      </c>
      <c r="P5" s="783" t="s">
        <v>10</v>
      </c>
      <c r="Q5" s="785">
        <v>10</v>
      </c>
      <c r="R5" s="787">
        <v>12</v>
      </c>
      <c r="S5" s="783" t="s">
        <v>10</v>
      </c>
      <c r="T5" s="785">
        <v>18</v>
      </c>
      <c r="U5" s="787">
        <v>14</v>
      </c>
      <c r="V5" s="783" t="s">
        <v>10</v>
      </c>
      <c r="W5" s="783">
        <v>16</v>
      </c>
      <c r="X5" s="803">
        <f>I5+L5+O5+R5+U5</f>
        <v>56</v>
      </c>
      <c r="Y5" s="805" t="s">
        <v>10</v>
      </c>
      <c r="Z5" s="805">
        <f>K5+N5+Q5+T5+W5</f>
        <v>52</v>
      </c>
      <c r="AA5" s="814">
        <f>IF(X5=0,0,X5/Z5)</f>
        <v>1.0769230769230769</v>
      </c>
      <c r="AB5" s="816">
        <f>AE5+AF5+AG5+AH5+AI5+(AA5/100)</f>
        <v>6.0107692307692311</v>
      </c>
      <c r="AC5" s="392">
        <f>IF(AB5=0,"",RANK(AB5,AB$5:AB$14))</f>
        <v>3</v>
      </c>
      <c r="AE5" s="387">
        <f>IF(I5&gt;K5,2,IF(I5&lt;K5,1,0))</f>
        <v>0</v>
      </c>
      <c r="AF5" s="387">
        <f>IF(L5&gt;N5,2,IF(L5&lt;N5,1,0))</f>
        <v>2</v>
      </c>
      <c r="AG5" s="387">
        <f>IF(O5&gt;Q5,2,IF(O5&lt;Q5,1,0))</f>
        <v>2</v>
      </c>
      <c r="AH5" s="387">
        <f>IF(R5&gt;T5,2,IF(R5&lt;T5,1,0))</f>
        <v>1</v>
      </c>
      <c r="AI5" s="387">
        <f>IF(U5&gt;W5,2,IF(U5&lt;W5,1,0))</f>
        <v>1</v>
      </c>
      <c r="AK5" s="802"/>
      <c r="AL5" s="765"/>
      <c r="AM5" s="124" t="s">
        <v>14</v>
      </c>
      <c r="AN5" s="125">
        <f>AN3</f>
        <v>8</v>
      </c>
      <c r="AO5" s="272" t="str">
        <f>IF(AP4&lt;6,"A",IF(AP4&lt;11,"B",IF(AP4&lt;16,"C","D")))</f>
        <v>B</v>
      </c>
      <c r="AP5" s="126" t="str">
        <f ca="1">LOOKUP(AP4,$A$2:$A$27,$B$2:$B$20)</f>
        <v>Mnichovická</v>
      </c>
      <c r="AQ5" s="851"/>
      <c r="AR5" s="127" t="str">
        <f ca="1">LOOKUP(AR4,$A$2:$A$27,$B$2:$B$20)</f>
        <v>Kmochova "B"</v>
      </c>
      <c r="AS5" s="331"/>
      <c r="AT5" s="333"/>
      <c r="AU5" s="329"/>
      <c r="AW5" s="802"/>
      <c r="AX5" s="765"/>
      <c r="AY5" s="124" t="s">
        <v>14</v>
      </c>
      <c r="AZ5" s="125">
        <f>AZ3</f>
        <v>9</v>
      </c>
      <c r="BA5" s="272" t="str">
        <f>IF(BB4&lt;6,"A",IF(BB4&lt;11,"B",IF(BB4&lt;16,"C","D")))</f>
        <v>B</v>
      </c>
      <c r="BB5" s="126" t="str">
        <f ca="1">LOOKUP(BB4,$A$2:$A$27,$B$2:$B$20)</f>
        <v>Ovčárecká "A"</v>
      </c>
      <c r="BC5" s="851"/>
      <c r="BD5" s="127" t="str">
        <f ca="1">LOOKUP(BD4,$A$2:$A$27,$B$2:$B$20)</f>
        <v>Pečky "B"</v>
      </c>
      <c r="BE5" s="331"/>
      <c r="BF5" s="333"/>
      <c r="BG5" s="329"/>
      <c r="BR5" s="120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31"/>
      <c r="DE5" s="131"/>
      <c r="DF5" s="131"/>
      <c r="DG5" s="131"/>
      <c r="DH5" s="131"/>
      <c r="DI5" s="131"/>
      <c r="DJ5" s="123"/>
    </row>
    <row r="6" spans="1:114" ht="22.5" customHeight="1" thickTop="1" thickBot="1" x14ac:dyDescent="0.35">
      <c r="A6">
        <v>2</v>
      </c>
      <c r="B6" t="s">
        <v>22</v>
      </c>
      <c r="E6" s="791"/>
      <c r="F6" s="132"/>
      <c r="G6" s="794"/>
      <c r="H6" s="795"/>
      <c r="I6" s="799"/>
      <c r="J6" s="800"/>
      <c r="K6" s="801"/>
      <c r="L6" s="788"/>
      <c r="M6" s="784"/>
      <c r="N6" s="786"/>
      <c r="O6" s="788"/>
      <c r="P6" s="784"/>
      <c r="Q6" s="786"/>
      <c r="R6" s="788"/>
      <c r="S6" s="784"/>
      <c r="T6" s="786"/>
      <c r="U6" s="788"/>
      <c r="V6" s="784"/>
      <c r="W6" s="784"/>
      <c r="X6" s="804"/>
      <c r="Y6" s="806"/>
      <c r="Z6" s="806"/>
      <c r="AA6" s="815"/>
      <c r="AB6" s="817"/>
      <c r="AC6" s="393"/>
      <c r="AE6" s="387"/>
      <c r="AF6" s="387"/>
      <c r="AG6" s="387"/>
      <c r="AH6" s="387"/>
      <c r="AI6" s="387"/>
      <c r="AK6" s="802" t="s">
        <v>20</v>
      </c>
      <c r="AL6" s="764">
        <f>AL4+$AL$33</f>
        <v>0.3708333333333334</v>
      </c>
      <c r="AM6" s="116">
        <f>AM4+2</f>
        <v>5</v>
      </c>
      <c r="AN6" s="117" t="s">
        <v>8</v>
      </c>
      <c r="AO6" s="273" t="s">
        <v>9</v>
      </c>
      <c r="AP6" s="118">
        <f>AP4+5</f>
        <v>11</v>
      </c>
      <c r="AQ6" s="850" t="s">
        <v>10</v>
      </c>
      <c r="AR6" s="119">
        <f>AR4+5</f>
        <v>15</v>
      </c>
      <c r="AS6" s="330"/>
      <c r="AT6" s="332" t="s">
        <v>10</v>
      </c>
      <c r="AU6" s="328"/>
      <c r="AW6" s="802" t="s">
        <v>20</v>
      </c>
      <c r="AX6" s="764">
        <f>AX4+$AL$33</f>
        <v>0.3708333333333334</v>
      </c>
      <c r="AY6" s="116">
        <f>AY4+2</f>
        <v>6</v>
      </c>
      <c r="AZ6" s="117" t="s">
        <v>8</v>
      </c>
      <c r="BA6" s="273" t="s">
        <v>9</v>
      </c>
      <c r="BB6" s="118">
        <f>BB4+5</f>
        <v>12</v>
      </c>
      <c r="BC6" s="850" t="s">
        <v>10</v>
      </c>
      <c r="BD6" s="119">
        <f>BD4+5</f>
        <v>14</v>
      </c>
      <c r="BE6" s="330"/>
      <c r="BF6" s="332" t="s">
        <v>10</v>
      </c>
      <c r="BG6" s="328"/>
      <c r="BR6" s="120"/>
      <c r="BS6" s="94" t="s">
        <v>21</v>
      </c>
      <c r="BT6" s="95">
        <f>BY4</f>
        <v>1</v>
      </c>
      <c r="BU6" s="96" t="s">
        <v>10</v>
      </c>
      <c r="BV6" s="97">
        <v>1</v>
      </c>
      <c r="BW6" s="97">
        <v>2</v>
      </c>
      <c r="BX6" s="97">
        <v>3</v>
      </c>
      <c r="BY6" s="97">
        <v>4</v>
      </c>
      <c r="BZ6" s="97">
        <v>5</v>
      </c>
      <c r="CA6" s="97">
        <v>6</v>
      </c>
      <c r="CB6" s="97">
        <v>7</v>
      </c>
      <c r="CC6" s="97">
        <v>8</v>
      </c>
      <c r="CD6" s="97">
        <v>9</v>
      </c>
      <c r="CE6" s="97">
        <v>10</v>
      </c>
      <c r="CF6" s="97">
        <v>11</v>
      </c>
      <c r="CG6" s="97">
        <v>12</v>
      </c>
      <c r="CH6" s="97">
        <v>13</v>
      </c>
      <c r="CI6" s="97">
        <v>14</v>
      </c>
      <c r="CJ6" s="97">
        <v>15</v>
      </c>
      <c r="CK6" s="97">
        <v>16</v>
      </c>
      <c r="CL6" s="97">
        <v>17</v>
      </c>
      <c r="CM6" s="97">
        <v>18</v>
      </c>
      <c r="CN6" s="97">
        <v>19</v>
      </c>
      <c r="CO6" s="97">
        <v>20</v>
      </c>
      <c r="CP6" s="97">
        <v>21</v>
      </c>
      <c r="CQ6" s="97">
        <v>22</v>
      </c>
      <c r="CR6" s="97">
        <v>23</v>
      </c>
      <c r="CS6" s="97">
        <v>24</v>
      </c>
      <c r="CT6" s="97">
        <v>25</v>
      </c>
      <c r="CU6" s="97">
        <v>26</v>
      </c>
      <c r="CV6" s="97">
        <v>27</v>
      </c>
      <c r="CW6" s="97">
        <v>28</v>
      </c>
      <c r="CX6" s="97">
        <v>29</v>
      </c>
      <c r="CY6" s="97">
        <v>30</v>
      </c>
      <c r="CZ6" s="97">
        <v>31</v>
      </c>
      <c r="DA6" s="97">
        <v>32</v>
      </c>
      <c r="DB6" s="97">
        <v>33</v>
      </c>
      <c r="DC6" s="97">
        <v>34</v>
      </c>
      <c r="DD6" s="98">
        <v>35</v>
      </c>
      <c r="DE6" s="98">
        <v>36</v>
      </c>
      <c r="DF6" s="98">
        <v>37</v>
      </c>
      <c r="DG6" s="98">
        <v>38</v>
      </c>
      <c r="DH6" s="98">
        <v>39</v>
      </c>
      <c r="DI6" s="98">
        <v>40</v>
      </c>
      <c r="DJ6" s="123"/>
    </row>
    <row r="7" spans="1:114" ht="22.5" customHeight="1" thickTop="1" thickBot="1" x14ac:dyDescent="0.35">
      <c r="A7">
        <v>3</v>
      </c>
      <c r="B7" t="s">
        <v>76</v>
      </c>
      <c r="E7" s="791">
        <v>2</v>
      </c>
      <c r="F7" s="133"/>
      <c r="G7" s="809" t="str">
        <f>LOOKUP(E7,A$5:A$19,B$5:B$19)</f>
        <v>Bezručova "A"</v>
      </c>
      <c r="H7" s="810"/>
      <c r="I7" s="383">
        <f>N5</f>
        <v>8</v>
      </c>
      <c r="J7" s="384" t="s">
        <v>10</v>
      </c>
      <c r="K7" s="385">
        <f>L5</f>
        <v>19</v>
      </c>
      <c r="L7" s="813"/>
      <c r="M7" s="800"/>
      <c r="N7" s="801"/>
      <c r="O7" s="788">
        <v>6</v>
      </c>
      <c r="P7" s="784" t="s">
        <v>10</v>
      </c>
      <c r="Q7" s="786">
        <v>15</v>
      </c>
      <c r="R7" s="788">
        <v>7</v>
      </c>
      <c r="S7" s="784" t="s">
        <v>10</v>
      </c>
      <c r="T7" s="786">
        <v>24</v>
      </c>
      <c r="U7" s="788">
        <v>9</v>
      </c>
      <c r="V7" s="784" t="s">
        <v>10</v>
      </c>
      <c r="W7" s="784">
        <v>14</v>
      </c>
      <c r="X7" s="821">
        <f>I7+L7+O7+R7+U7</f>
        <v>30</v>
      </c>
      <c r="Y7" s="818" t="s">
        <v>10</v>
      </c>
      <c r="Z7" s="818">
        <f>K7+N7+Q7+T7+W7</f>
        <v>72</v>
      </c>
      <c r="AA7" s="819">
        <f>IF(X7=0,0,X7/Z7)</f>
        <v>0.41666666666666669</v>
      </c>
      <c r="AB7" s="820">
        <f>AE7+AF7+AG7+AH7+AI7+(AA7/100)</f>
        <v>4.0041666666666664</v>
      </c>
      <c r="AC7" s="402">
        <f>IF(AB7=0,"",RANK(AB7,AB$5:AB$14))</f>
        <v>5</v>
      </c>
      <c r="AE7" s="387">
        <f>IF(I7&gt;K7,2,IF(I7&lt;K7,1,0))</f>
        <v>1</v>
      </c>
      <c r="AF7" s="387">
        <f>IF(L7&gt;N7,2,IF(L7&lt;N7,1,0))</f>
        <v>0</v>
      </c>
      <c r="AG7" s="387">
        <f>IF(O7&gt;Q7,2,IF(O7&lt;Q7,1,0))</f>
        <v>1</v>
      </c>
      <c r="AH7" s="387">
        <f>IF(R7&gt;T7,2,IF(R7&lt;T7,1,0))</f>
        <v>1</v>
      </c>
      <c r="AI7" s="387">
        <f>IF(U7&gt;W7,2,IF(U7&lt;W7,1,0))</f>
        <v>1</v>
      </c>
      <c r="AK7" s="802"/>
      <c r="AL7" s="765"/>
      <c r="AM7" s="124" t="s">
        <v>14</v>
      </c>
      <c r="AN7" s="125">
        <f>AN5</f>
        <v>8</v>
      </c>
      <c r="AO7" s="274" t="str">
        <f>IF(AP6&lt;6,"A",IF(AP6&lt;11,"B",IF(AP6&lt;16,"C","D")))</f>
        <v>C</v>
      </c>
      <c r="AP7" s="126" t="str">
        <f ca="1">LOOKUP(AP6,$A$2:$A$27,$B$2:$B$20)</f>
        <v>Velim</v>
      </c>
      <c r="AQ7" s="851"/>
      <c r="AR7" s="127" t="str">
        <f ca="1">LOOKUP(AR6,$A$2:$A$27,$B$2:$B$20)</f>
        <v>Prok.Velikého "B"</v>
      </c>
      <c r="AS7" s="331"/>
      <c r="AT7" s="333"/>
      <c r="AU7" s="329"/>
      <c r="AW7" s="802"/>
      <c r="AX7" s="765"/>
      <c r="AY7" s="124" t="s">
        <v>14</v>
      </c>
      <c r="AZ7" s="125">
        <f>AZ5</f>
        <v>9</v>
      </c>
      <c r="BA7" s="274" t="str">
        <f>IF(BB6&lt;6,"A",IF(BB6&lt;11,"B",IF(BB6&lt;16,"C","D")))</f>
        <v>C</v>
      </c>
      <c r="BB7" s="126" t="str">
        <f ca="1">LOOKUP(BB6,$A$2:$A$27,$B$2:$B$20)</f>
        <v>Kmochova "A"</v>
      </c>
      <c r="BC7" s="851"/>
      <c r="BD7" s="127" t="str">
        <f ca="1">LOOKUP(BD6,$A$2:$A$27,$B$2:$B$20)</f>
        <v>Bezručova "B"</v>
      </c>
      <c r="BE7" s="331"/>
      <c r="BF7" s="333"/>
      <c r="BG7" s="329"/>
      <c r="BR7" s="120"/>
      <c r="BS7" s="134"/>
      <c r="BT7" s="135"/>
      <c r="BU7" s="136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8"/>
      <c r="DE7" s="138"/>
      <c r="DF7" s="138"/>
      <c r="DG7" s="138"/>
      <c r="DH7" s="138"/>
      <c r="DI7" s="138"/>
      <c r="DJ7" s="123"/>
    </row>
    <row r="8" spans="1:114" ht="22.5" customHeight="1" thickTop="1" thickBot="1" x14ac:dyDescent="0.35">
      <c r="A8">
        <v>4</v>
      </c>
      <c r="B8" t="s">
        <v>26</v>
      </c>
      <c r="E8" s="791"/>
      <c r="F8" s="132"/>
      <c r="G8" s="811"/>
      <c r="H8" s="812"/>
      <c r="I8" s="383"/>
      <c r="J8" s="384"/>
      <c r="K8" s="385"/>
      <c r="L8" s="813"/>
      <c r="M8" s="800"/>
      <c r="N8" s="801"/>
      <c r="O8" s="788"/>
      <c r="P8" s="784"/>
      <c r="Q8" s="786"/>
      <c r="R8" s="788"/>
      <c r="S8" s="784"/>
      <c r="T8" s="786"/>
      <c r="U8" s="788"/>
      <c r="V8" s="784"/>
      <c r="W8" s="784"/>
      <c r="X8" s="804"/>
      <c r="Y8" s="806"/>
      <c r="Z8" s="806"/>
      <c r="AA8" s="815"/>
      <c r="AB8" s="817"/>
      <c r="AC8" s="393"/>
      <c r="AE8" s="387"/>
      <c r="AF8" s="387"/>
      <c r="AG8" s="387"/>
      <c r="AH8" s="387"/>
      <c r="AI8" s="387"/>
      <c r="AK8" s="802" t="s">
        <v>24</v>
      </c>
      <c r="AL8" s="764">
        <f>AL6+$AL$33</f>
        <v>0.37916666666666676</v>
      </c>
      <c r="AM8" s="116">
        <f>AM6+2</f>
        <v>7</v>
      </c>
      <c r="AN8" s="117" t="s">
        <v>8</v>
      </c>
      <c r="AO8" s="117" t="s">
        <v>9</v>
      </c>
      <c r="AP8" s="118">
        <v>3</v>
      </c>
      <c r="AQ8" s="850" t="s">
        <v>10</v>
      </c>
      <c r="AR8" s="119">
        <v>5</v>
      </c>
      <c r="AS8" s="330"/>
      <c r="AT8" s="332" t="s">
        <v>10</v>
      </c>
      <c r="AU8" s="328"/>
      <c r="AW8" s="802" t="s">
        <v>24</v>
      </c>
      <c r="AX8" s="764">
        <f>AX6+$AL$33</f>
        <v>0.37916666666666676</v>
      </c>
      <c r="AY8" s="116">
        <f>AY6+2</f>
        <v>8</v>
      </c>
      <c r="AZ8" s="117" t="s">
        <v>8</v>
      </c>
      <c r="BA8" s="117" t="s">
        <v>9</v>
      </c>
      <c r="BB8" s="118">
        <v>1</v>
      </c>
      <c r="BC8" s="850" t="s">
        <v>10</v>
      </c>
      <c r="BD8" s="119">
        <v>4</v>
      </c>
      <c r="BE8" s="330"/>
      <c r="BF8" s="332" t="s">
        <v>10</v>
      </c>
      <c r="BG8" s="328"/>
      <c r="BR8" s="120"/>
      <c r="BS8" s="104" t="s">
        <v>21</v>
      </c>
      <c r="BT8" s="105">
        <f>CU4</f>
        <v>5</v>
      </c>
      <c r="BU8" s="106" t="s">
        <v>10</v>
      </c>
      <c r="BV8" s="97">
        <v>1</v>
      </c>
      <c r="BW8" s="97">
        <v>2</v>
      </c>
      <c r="BX8" s="97">
        <v>3</v>
      </c>
      <c r="BY8" s="97">
        <v>4</v>
      </c>
      <c r="BZ8" s="97">
        <v>5</v>
      </c>
      <c r="CA8" s="97">
        <v>6</v>
      </c>
      <c r="CB8" s="97">
        <v>7</v>
      </c>
      <c r="CC8" s="97">
        <v>8</v>
      </c>
      <c r="CD8" s="97">
        <v>9</v>
      </c>
      <c r="CE8" s="97">
        <v>10</v>
      </c>
      <c r="CF8" s="97">
        <v>11</v>
      </c>
      <c r="CG8" s="97">
        <v>12</v>
      </c>
      <c r="CH8" s="97">
        <v>13</v>
      </c>
      <c r="CI8" s="97">
        <v>14</v>
      </c>
      <c r="CJ8" s="97">
        <v>15</v>
      </c>
      <c r="CK8" s="97">
        <v>16</v>
      </c>
      <c r="CL8" s="97">
        <v>17</v>
      </c>
      <c r="CM8" s="97">
        <v>18</v>
      </c>
      <c r="CN8" s="97">
        <v>19</v>
      </c>
      <c r="CO8" s="97">
        <v>20</v>
      </c>
      <c r="CP8" s="97">
        <v>21</v>
      </c>
      <c r="CQ8" s="97">
        <v>22</v>
      </c>
      <c r="CR8" s="97">
        <v>23</v>
      </c>
      <c r="CS8" s="97">
        <v>24</v>
      </c>
      <c r="CT8" s="97">
        <v>25</v>
      </c>
      <c r="CU8" s="97">
        <v>26</v>
      </c>
      <c r="CV8" s="97">
        <v>27</v>
      </c>
      <c r="CW8" s="97">
        <v>28</v>
      </c>
      <c r="CX8" s="97">
        <v>29</v>
      </c>
      <c r="CY8" s="97">
        <v>30</v>
      </c>
      <c r="CZ8" s="97">
        <v>31</v>
      </c>
      <c r="DA8" s="97">
        <v>32</v>
      </c>
      <c r="DB8" s="97">
        <v>33</v>
      </c>
      <c r="DC8" s="97">
        <v>34</v>
      </c>
      <c r="DD8" s="98">
        <v>35</v>
      </c>
      <c r="DE8" s="98">
        <v>36</v>
      </c>
      <c r="DF8" s="98">
        <v>37</v>
      </c>
      <c r="DG8" s="98">
        <v>38</v>
      </c>
      <c r="DH8" s="98">
        <v>39</v>
      </c>
      <c r="DI8" s="98">
        <v>40</v>
      </c>
      <c r="DJ8" s="123"/>
    </row>
    <row r="9" spans="1:114" ht="22.5" customHeight="1" thickTop="1" thickBot="1" x14ac:dyDescent="0.35">
      <c r="A9">
        <v>5</v>
      </c>
      <c r="B9" t="s">
        <v>37</v>
      </c>
      <c r="E9" s="791">
        <v>3</v>
      </c>
      <c r="F9" s="133"/>
      <c r="G9" s="809" t="str">
        <f>LOOKUP(E9,A$5:A$19,B$5:B$19)</f>
        <v>Pečky "A"</v>
      </c>
      <c r="H9" s="810"/>
      <c r="I9" s="383">
        <f>Q5</f>
        <v>10</v>
      </c>
      <c r="J9" s="384" t="s">
        <v>10</v>
      </c>
      <c r="K9" s="385">
        <f>O5</f>
        <v>11</v>
      </c>
      <c r="L9" s="395">
        <f>Q7</f>
        <v>15</v>
      </c>
      <c r="M9" s="384" t="s">
        <v>10</v>
      </c>
      <c r="N9" s="385">
        <f>O7</f>
        <v>6</v>
      </c>
      <c r="O9" s="813"/>
      <c r="P9" s="800"/>
      <c r="Q9" s="801"/>
      <c r="R9" s="788">
        <v>15</v>
      </c>
      <c r="S9" s="784" t="s">
        <v>10</v>
      </c>
      <c r="T9" s="786">
        <v>14</v>
      </c>
      <c r="U9" s="788">
        <v>17</v>
      </c>
      <c r="V9" s="784" t="s">
        <v>10</v>
      </c>
      <c r="W9" s="784">
        <v>8</v>
      </c>
      <c r="X9" s="821">
        <f>I9+L9+O9+R9+U9</f>
        <v>57</v>
      </c>
      <c r="Y9" s="818" t="s">
        <v>10</v>
      </c>
      <c r="Z9" s="818">
        <f>K9+N9+Q9+T9+W9</f>
        <v>39</v>
      </c>
      <c r="AA9" s="819">
        <f>IF(X9=0,0,X9/Z9)</f>
        <v>1.4615384615384615</v>
      </c>
      <c r="AB9" s="820">
        <f>AE9+AF9+AG9+AH9+AI9+(AA9/100)</f>
        <v>7.0146153846153849</v>
      </c>
      <c r="AC9" s="402">
        <f>IF(AB9=0,"",RANK(AB9,AB$5:AB$14))</f>
        <v>2</v>
      </c>
      <c r="AE9" s="387">
        <f>IF(I9&gt;K9,2,IF(I9&lt;K9,1,0))</f>
        <v>1</v>
      </c>
      <c r="AF9" s="387">
        <f>IF(L9&gt;N9,2,IF(L9&lt;N9,1,0))</f>
        <v>2</v>
      </c>
      <c r="AG9" s="387">
        <f>IF(O9&gt;Q9,2,IF(O9&lt;Q9,1,0))</f>
        <v>0</v>
      </c>
      <c r="AH9" s="387">
        <f>IF(R9&gt;T9,2,IF(R9&lt;T9,1,0))</f>
        <v>2</v>
      </c>
      <c r="AI9" s="387">
        <f>IF(U9&gt;W9,2,IF(U9&lt;W9,1,0))</f>
        <v>2</v>
      </c>
      <c r="AK9" s="802"/>
      <c r="AL9" s="765"/>
      <c r="AM9" s="124" t="s">
        <v>14</v>
      </c>
      <c r="AN9" s="125">
        <f>AN7</f>
        <v>8</v>
      </c>
      <c r="AO9" s="125" t="str">
        <f>IF(AP8&lt;6,"A",IF(AP8&lt;11,"B",IF(AP8&lt;16,"C","D")))</f>
        <v>A</v>
      </c>
      <c r="AP9" s="126" t="str">
        <f ca="1">LOOKUP(AP8,$A$2:$A$27,$B$2:$B$20)</f>
        <v>Pečky "A"</v>
      </c>
      <c r="AQ9" s="851"/>
      <c r="AR9" s="127" t="str">
        <f ca="1">LOOKUP(AR8,$A$2:$A$27,$B$2:$B$20)</f>
        <v>Ovčárecká "B"</v>
      </c>
      <c r="AS9" s="331"/>
      <c r="AT9" s="333"/>
      <c r="AU9" s="329"/>
      <c r="AW9" s="802"/>
      <c r="AX9" s="765"/>
      <c r="AY9" s="124" t="s">
        <v>14</v>
      </c>
      <c r="AZ9" s="125">
        <f>AZ7</f>
        <v>9</v>
      </c>
      <c r="BA9" s="125" t="str">
        <f>IF(BB8&lt;6,"A",IF(BB8&lt;11,"B",IF(BB8&lt;16,"C","D")))</f>
        <v>A</v>
      </c>
      <c r="BB9" s="126" t="str">
        <f ca="1">LOOKUP(BB8,$A$2:$A$27,$B$2:$B$20)</f>
        <v>Lipanská</v>
      </c>
      <c r="BC9" s="851"/>
      <c r="BD9" s="127" t="str">
        <f ca="1">LOOKUP(BD8,$A$2:$A$27,$B$2:$B$20)</f>
        <v>Masarykova "B"</v>
      </c>
      <c r="BE9" s="331"/>
      <c r="BF9" s="333"/>
      <c r="BG9" s="329"/>
      <c r="BR9" s="139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1"/>
    </row>
    <row r="10" spans="1:114" ht="22.5" customHeight="1" thickTop="1" thickBot="1" x14ac:dyDescent="0.35">
      <c r="A10">
        <v>6</v>
      </c>
      <c r="B10" t="s">
        <v>78</v>
      </c>
      <c r="E10" s="791"/>
      <c r="F10" s="132"/>
      <c r="G10" s="811"/>
      <c r="H10" s="812"/>
      <c r="I10" s="383"/>
      <c r="J10" s="384"/>
      <c r="K10" s="385"/>
      <c r="L10" s="395"/>
      <c r="M10" s="384"/>
      <c r="N10" s="385"/>
      <c r="O10" s="813"/>
      <c r="P10" s="800"/>
      <c r="Q10" s="801"/>
      <c r="R10" s="788"/>
      <c r="S10" s="784"/>
      <c r="T10" s="786"/>
      <c r="U10" s="788"/>
      <c r="V10" s="784"/>
      <c r="W10" s="784"/>
      <c r="X10" s="804"/>
      <c r="Y10" s="806"/>
      <c r="Z10" s="806"/>
      <c r="AA10" s="815"/>
      <c r="AB10" s="817"/>
      <c r="AC10" s="393"/>
      <c r="AE10" s="387"/>
      <c r="AF10" s="387"/>
      <c r="AG10" s="387"/>
      <c r="AH10" s="387"/>
      <c r="AI10" s="387"/>
      <c r="AK10" s="802" t="s">
        <v>27</v>
      </c>
      <c r="AL10" s="764">
        <f>AL8+$AL$33</f>
        <v>0.38750000000000012</v>
      </c>
      <c r="AM10" s="116">
        <f>AM8+2</f>
        <v>9</v>
      </c>
      <c r="AN10" s="117" t="s">
        <v>8</v>
      </c>
      <c r="AO10" s="271" t="s">
        <v>9</v>
      </c>
      <c r="AP10" s="118">
        <f>AP8+5</f>
        <v>8</v>
      </c>
      <c r="AQ10" s="850" t="s">
        <v>10</v>
      </c>
      <c r="AR10" s="119">
        <f>AR8+5</f>
        <v>10</v>
      </c>
      <c r="AS10" s="330"/>
      <c r="AT10" s="332" t="s">
        <v>10</v>
      </c>
      <c r="AU10" s="328"/>
      <c r="AW10" s="802" t="s">
        <v>27</v>
      </c>
      <c r="AX10" s="764">
        <f>AX8+$AL$33</f>
        <v>0.38750000000000012</v>
      </c>
      <c r="AY10" s="116">
        <f>AY8+2</f>
        <v>10</v>
      </c>
      <c r="AZ10" s="117" t="s">
        <v>8</v>
      </c>
      <c r="BA10" s="271" t="s">
        <v>9</v>
      </c>
      <c r="BB10" s="118">
        <f>BB8+5</f>
        <v>6</v>
      </c>
      <c r="BC10" s="850" t="s">
        <v>10</v>
      </c>
      <c r="BD10" s="119">
        <f>BD8+5</f>
        <v>9</v>
      </c>
      <c r="BE10" s="330"/>
      <c r="BF10" s="332" t="s">
        <v>10</v>
      </c>
      <c r="BG10" s="328"/>
      <c r="BR10" s="113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5"/>
    </row>
    <row r="11" spans="1:114" ht="22.5" customHeight="1" thickTop="1" thickBot="1" x14ac:dyDescent="0.35">
      <c r="A11">
        <v>7</v>
      </c>
      <c r="B11" t="s">
        <v>23</v>
      </c>
      <c r="E11" s="791">
        <v>4</v>
      </c>
      <c r="F11" s="133"/>
      <c r="G11" s="809" t="str">
        <f>LOOKUP(E11,A$5:A$19,B$5:B$19)</f>
        <v>Masarykova "B"</v>
      </c>
      <c r="H11" s="810"/>
      <c r="I11" s="383">
        <f>T5</f>
        <v>18</v>
      </c>
      <c r="J11" s="384" t="s">
        <v>10</v>
      </c>
      <c r="K11" s="385">
        <f>R5</f>
        <v>12</v>
      </c>
      <c r="L11" s="395">
        <f>T7</f>
        <v>24</v>
      </c>
      <c r="M11" s="384" t="s">
        <v>10</v>
      </c>
      <c r="N11" s="385">
        <f>R7</f>
        <v>7</v>
      </c>
      <c r="O11" s="395">
        <f>T9</f>
        <v>14</v>
      </c>
      <c r="P11" s="384" t="s">
        <v>10</v>
      </c>
      <c r="Q11" s="385">
        <f>R9</f>
        <v>15</v>
      </c>
      <c r="R11" s="813"/>
      <c r="S11" s="800"/>
      <c r="T11" s="801"/>
      <c r="U11" s="826">
        <v>17</v>
      </c>
      <c r="V11" s="822" t="s">
        <v>10</v>
      </c>
      <c r="W11" s="824">
        <v>10</v>
      </c>
      <c r="X11" s="821">
        <f>I11+L11+O11+R11+U11</f>
        <v>73</v>
      </c>
      <c r="Y11" s="818" t="s">
        <v>10</v>
      </c>
      <c r="Z11" s="818">
        <f>K11+N11+Q11+T11+W11</f>
        <v>44</v>
      </c>
      <c r="AA11" s="819">
        <f>IF(X11=0,0,X11/Z11)</f>
        <v>1.6590909090909092</v>
      </c>
      <c r="AB11" s="820">
        <f>AE11+AF11+AG11+AH11+AI11+(AA11/100)</f>
        <v>7.0165909090909091</v>
      </c>
      <c r="AC11" s="402">
        <f>IF(AB11=0,"",RANK(AB11,AB$5:AB$14))</f>
        <v>1</v>
      </c>
      <c r="AE11" s="387">
        <f>IF(I11&gt;K11,2,IF(I11&lt;K11,1,0))</f>
        <v>2</v>
      </c>
      <c r="AF11" s="387">
        <f>IF(L11&gt;N11,2,IF(L11&lt;N11,1,0))</f>
        <v>2</v>
      </c>
      <c r="AG11" s="387">
        <f>IF(O11&gt;Q11,2,IF(O11&lt;Q11,1,0))</f>
        <v>1</v>
      </c>
      <c r="AH11" s="387">
        <f>IF(R11&gt;T11,2,IF(R11&lt;T11,1,0))</f>
        <v>0</v>
      </c>
      <c r="AI11" s="387">
        <f>IF(U11&gt;W11,2,IF(U11&lt;W11,1,0))</f>
        <v>2</v>
      </c>
      <c r="AK11" s="802"/>
      <c r="AL11" s="765"/>
      <c r="AM11" s="124" t="s">
        <v>14</v>
      </c>
      <c r="AN11" s="125">
        <f>AN9</f>
        <v>8</v>
      </c>
      <c r="AO11" s="272" t="str">
        <f>IF(AP10&lt;6,"A",IF(AP10&lt;11,"B",IF(AP10&lt;16,"C","D")))</f>
        <v>B</v>
      </c>
      <c r="AP11" s="126" t="str">
        <f ca="1">LOOKUP(AP10,$A$2:$A$27,$B$2:$B$20)</f>
        <v>Prok.Velikého "A"</v>
      </c>
      <c r="AQ11" s="851"/>
      <c r="AR11" s="127" t="str">
        <f ca="1">LOOKUP(AR10,$A$2:$A$27,$B$2:$B$20)</f>
        <v>Kmochova "B"</v>
      </c>
      <c r="AS11" s="331"/>
      <c r="AT11" s="333"/>
      <c r="AU11" s="329"/>
      <c r="AW11" s="802"/>
      <c r="AX11" s="765"/>
      <c r="AY11" s="124" t="s">
        <v>14</v>
      </c>
      <c r="AZ11" s="125">
        <f>AZ9</f>
        <v>9</v>
      </c>
      <c r="BA11" s="272" t="str">
        <f>IF(BB10&lt;6,"A",IF(BB10&lt;11,"B",IF(BB10&lt;16,"C","D")))</f>
        <v>B</v>
      </c>
      <c r="BB11" s="126" t="str">
        <f ca="1">LOOKUP(BB10,$A$2:$A$27,$B$2:$B$20)</f>
        <v>Mnichovická</v>
      </c>
      <c r="BC11" s="851"/>
      <c r="BD11" s="127" t="str">
        <f ca="1">LOOKUP(BD10,$A$2:$A$27,$B$2:$B$20)</f>
        <v>Pečky "B"</v>
      </c>
      <c r="BE11" s="331"/>
      <c r="BF11" s="333"/>
      <c r="BG11" s="329"/>
      <c r="BI11" s="6" t="str">
        <f>AK4</f>
        <v>2. KOLO</v>
      </c>
      <c r="BJ11" s="6">
        <f>AL4</f>
        <v>0.36250000000000004</v>
      </c>
      <c r="BK11" s="6">
        <f>AM4</f>
        <v>3</v>
      </c>
      <c r="BL11" s="6" t="str">
        <f t="shared" ref="BL11:BP12" si="1">AN4</f>
        <v>HŘIŠTĚ</v>
      </c>
      <c r="BM11" s="6" t="str">
        <f t="shared" si="1"/>
        <v>skupina</v>
      </c>
      <c r="BN11" s="6">
        <f t="shared" si="1"/>
        <v>6</v>
      </c>
      <c r="BO11" s="6" t="str">
        <f t="shared" si="1"/>
        <v>:</v>
      </c>
      <c r="BP11" s="6">
        <f t="shared" si="1"/>
        <v>10</v>
      </c>
      <c r="BR11" s="120"/>
      <c r="BS11" s="761" t="str">
        <f>BI11</f>
        <v>2. KOLO</v>
      </c>
      <c r="BT11" s="761"/>
      <c r="BU11" s="761"/>
      <c r="BV11" s="76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762">
        <f>BK11</f>
        <v>3</v>
      </c>
      <c r="CH11" s="762"/>
      <c r="CI11" s="763" t="s">
        <v>11</v>
      </c>
      <c r="CJ11" s="763"/>
      <c r="CK11" s="763"/>
      <c r="CL11" s="763"/>
      <c r="CM11" s="755" t="s">
        <v>12</v>
      </c>
      <c r="CN11" s="756">
        <f>BJ11</f>
        <v>0.36250000000000004</v>
      </c>
      <c r="CO11" s="756"/>
      <c r="CP11" s="757" t="s">
        <v>9</v>
      </c>
      <c r="CQ11" s="757"/>
      <c r="CR11" s="758" t="str">
        <f>BM12</f>
        <v>B</v>
      </c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2"/>
      <c r="DE11" s="759" t="s">
        <v>13</v>
      </c>
      <c r="DF11" s="759"/>
      <c r="DG11" s="759"/>
      <c r="DH11" s="760">
        <f>BL12</f>
        <v>8</v>
      </c>
      <c r="DI11" s="760"/>
      <c r="DJ11" s="123"/>
    </row>
    <row r="12" spans="1:114" ht="22.5" customHeight="1" thickTop="1" thickBot="1" x14ac:dyDescent="0.35">
      <c r="A12">
        <v>8</v>
      </c>
      <c r="B12" t="s">
        <v>32</v>
      </c>
      <c r="E12" s="791"/>
      <c r="F12" s="132"/>
      <c r="G12" s="811"/>
      <c r="H12" s="812"/>
      <c r="I12" s="383"/>
      <c r="J12" s="384"/>
      <c r="K12" s="385"/>
      <c r="L12" s="395"/>
      <c r="M12" s="384"/>
      <c r="N12" s="385"/>
      <c r="O12" s="395"/>
      <c r="P12" s="384"/>
      <c r="Q12" s="385"/>
      <c r="R12" s="813"/>
      <c r="S12" s="800"/>
      <c r="T12" s="801"/>
      <c r="U12" s="827"/>
      <c r="V12" s="823"/>
      <c r="W12" s="825"/>
      <c r="X12" s="804"/>
      <c r="Y12" s="806"/>
      <c r="Z12" s="806"/>
      <c r="AA12" s="815"/>
      <c r="AB12" s="817"/>
      <c r="AC12" s="393"/>
      <c r="AE12" s="387"/>
      <c r="AF12" s="387"/>
      <c r="AG12" s="387"/>
      <c r="AH12" s="387"/>
      <c r="AI12" s="387"/>
      <c r="AK12" s="802" t="s">
        <v>30</v>
      </c>
      <c r="AL12" s="764">
        <f>AL10+$AL$33</f>
        <v>0.39583333333333348</v>
      </c>
      <c r="AM12" s="116">
        <f>AM10+2</f>
        <v>11</v>
      </c>
      <c r="AN12" s="117" t="s">
        <v>8</v>
      </c>
      <c r="AO12" s="273" t="s">
        <v>9</v>
      </c>
      <c r="AP12" s="118">
        <f>AP10+5</f>
        <v>13</v>
      </c>
      <c r="AQ12" s="850" t="s">
        <v>10</v>
      </c>
      <c r="AR12" s="119">
        <f>AR10+5</f>
        <v>15</v>
      </c>
      <c r="AS12" s="330"/>
      <c r="AT12" s="332" t="s">
        <v>10</v>
      </c>
      <c r="AU12" s="328"/>
      <c r="AW12" s="802" t="s">
        <v>30</v>
      </c>
      <c r="AX12" s="764">
        <f>AX10+$AL$33</f>
        <v>0.39583333333333348</v>
      </c>
      <c r="AY12" s="116">
        <f>AY10+2</f>
        <v>12</v>
      </c>
      <c r="AZ12" s="117" t="s">
        <v>8</v>
      </c>
      <c r="BA12" s="273" t="s">
        <v>9</v>
      </c>
      <c r="BB12" s="118">
        <f>BB10+5</f>
        <v>11</v>
      </c>
      <c r="BC12" s="850" t="s">
        <v>10</v>
      </c>
      <c r="BD12" s="119">
        <f>BD10+5</f>
        <v>14</v>
      </c>
      <c r="BE12" s="330"/>
      <c r="BF12" s="332" t="s">
        <v>10</v>
      </c>
      <c r="BG12" s="328"/>
      <c r="BL12" s="6">
        <f t="shared" si="1"/>
        <v>8</v>
      </c>
      <c r="BM12" s="6" t="str">
        <f t="shared" si="1"/>
        <v>B</v>
      </c>
      <c r="BN12" s="6" t="str">
        <f t="shared" ca="1" si="1"/>
        <v>Mnichovická</v>
      </c>
      <c r="BO12" s="6">
        <f t="shared" si="1"/>
        <v>0</v>
      </c>
      <c r="BP12" s="6" t="str">
        <f t="shared" ca="1" si="1"/>
        <v>Kmochova "B"</v>
      </c>
      <c r="BR12" s="120"/>
      <c r="BS12" s="761"/>
      <c r="BT12" s="761"/>
      <c r="BU12" s="761"/>
      <c r="BV12" s="76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762"/>
      <c r="CH12" s="762"/>
      <c r="CI12" s="763"/>
      <c r="CJ12" s="763"/>
      <c r="CK12" s="763"/>
      <c r="CL12" s="763"/>
      <c r="CM12" s="755"/>
      <c r="CN12" s="756"/>
      <c r="CO12" s="756"/>
      <c r="CP12" s="757"/>
      <c r="CQ12" s="757"/>
      <c r="CR12" s="758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2"/>
      <c r="DE12" s="759"/>
      <c r="DF12" s="759"/>
      <c r="DG12" s="759"/>
      <c r="DH12" s="760"/>
      <c r="DI12" s="760"/>
      <c r="DJ12" s="123"/>
    </row>
    <row r="13" spans="1:114" ht="22.5" customHeight="1" thickTop="1" thickBot="1" x14ac:dyDescent="0.35">
      <c r="A13">
        <v>9</v>
      </c>
      <c r="B13" t="s">
        <v>79</v>
      </c>
      <c r="E13" s="791">
        <v>5</v>
      </c>
      <c r="F13" s="133"/>
      <c r="G13" s="809" t="str">
        <f>LOOKUP(E13,A$5:A$19,B$5:B$19)</f>
        <v>Ovčárecká "B"</v>
      </c>
      <c r="H13" s="810"/>
      <c r="I13" s="383">
        <f>W5</f>
        <v>16</v>
      </c>
      <c r="J13" s="384" t="s">
        <v>10</v>
      </c>
      <c r="K13" s="385">
        <f>U5</f>
        <v>14</v>
      </c>
      <c r="L13" s="395">
        <f>W7</f>
        <v>14</v>
      </c>
      <c r="M13" s="384" t="s">
        <v>10</v>
      </c>
      <c r="N13" s="385">
        <f>U7</f>
        <v>9</v>
      </c>
      <c r="O13" s="395">
        <f>W9</f>
        <v>8</v>
      </c>
      <c r="P13" s="384" t="s">
        <v>10</v>
      </c>
      <c r="Q13" s="385">
        <f>U9</f>
        <v>17</v>
      </c>
      <c r="R13" s="395">
        <f>W11</f>
        <v>10</v>
      </c>
      <c r="S13" s="384" t="s">
        <v>10</v>
      </c>
      <c r="T13" s="385">
        <f>U11</f>
        <v>17</v>
      </c>
      <c r="U13" s="832"/>
      <c r="V13" s="833"/>
      <c r="W13" s="833"/>
      <c r="X13" s="821">
        <f>I13+L13+O13+R13+U13</f>
        <v>48</v>
      </c>
      <c r="Y13" s="818" t="s">
        <v>10</v>
      </c>
      <c r="Z13" s="818">
        <f>K13+N13+Q13+T13+W13</f>
        <v>57</v>
      </c>
      <c r="AA13" s="819">
        <f>IF(X13=0,0,X13/Z13)</f>
        <v>0.84210526315789469</v>
      </c>
      <c r="AB13" s="820">
        <f>AE13+AF13+AG13+AH13+AI13+(AA13/100)</f>
        <v>6.0084210526315793</v>
      </c>
      <c r="AC13" s="402">
        <f>IF(AB13=0,"",RANK(AB13,AB$5:AB$14))</f>
        <v>4</v>
      </c>
      <c r="AE13" s="387">
        <f>IF(I13&gt;K13,2,IF(I13&lt;K13,1,0))</f>
        <v>2</v>
      </c>
      <c r="AF13" s="387">
        <f>IF(L13&gt;N13,2,IF(L13&lt;N13,1,0))</f>
        <v>2</v>
      </c>
      <c r="AG13" s="387">
        <f>IF(O13&gt;Q13,2,IF(O13&lt;Q13,1,0))</f>
        <v>1</v>
      </c>
      <c r="AH13" s="387">
        <f>IF(R13&gt;T13,2,IF(R13&lt;T13,1,0))</f>
        <v>1</v>
      </c>
      <c r="AI13" s="387">
        <f>IF(U13&gt;W13,2,IF(U13&lt;W13,1,0))</f>
        <v>0</v>
      </c>
      <c r="AK13" s="802"/>
      <c r="AL13" s="765"/>
      <c r="AM13" s="124" t="s">
        <v>14</v>
      </c>
      <c r="AN13" s="125">
        <f>AN11</f>
        <v>8</v>
      </c>
      <c r="AO13" s="274" t="str">
        <f>IF(AP12&lt;6,"A",IF(AP12&lt;11,"B",IF(AP12&lt;16,"C","D")))</f>
        <v>C</v>
      </c>
      <c r="AP13" s="126" t="str">
        <f ca="1">LOOKUP(AP12,$A$2:$A$27,$B$2:$B$20)</f>
        <v>Masarykova "A"</v>
      </c>
      <c r="AQ13" s="851"/>
      <c r="AR13" s="127" t="str">
        <f ca="1">LOOKUP(AR12,$A$2:$A$27,$B$2:$B$20)</f>
        <v>Prok.Velikého "B"</v>
      </c>
      <c r="AS13" s="331"/>
      <c r="AT13" s="333"/>
      <c r="AU13" s="329"/>
      <c r="AW13" s="802"/>
      <c r="AX13" s="765"/>
      <c r="AY13" s="124" t="s">
        <v>14</v>
      </c>
      <c r="AZ13" s="125">
        <f>AZ11</f>
        <v>9</v>
      </c>
      <c r="BA13" s="274" t="str">
        <f>IF(BB12&lt;6,"A",IF(BB12&lt;11,"B",IF(BB12&lt;16,"C","D")))</f>
        <v>C</v>
      </c>
      <c r="BB13" s="126" t="str">
        <f ca="1">LOOKUP(BB12,$A$2:$A$27,$B$2:$B$20)</f>
        <v>Velim</v>
      </c>
      <c r="BC13" s="851"/>
      <c r="BD13" s="127" t="str">
        <f ca="1">LOOKUP(BD12,$A$2:$A$27,$B$2:$B$20)</f>
        <v>Bezručova "B"</v>
      </c>
      <c r="BE13" s="331"/>
      <c r="BF13" s="333"/>
      <c r="BG13" s="329"/>
      <c r="BR13" s="120"/>
      <c r="BS13" s="128"/>
      <c r="BT13" s="128"/>
      <c r="BU13" s="128"/>
      <c r="BV13" s="128"/>
      <c r="BW13" s="587" t="s">
        <v>16</v>
      </c>
      <c r="BX13" s="587"/>
      <c r="BY13" s="90">
        <f>BN11</f>
        <v>6</v>
      </c>
      <c r="BZ13" s="91" t="s">
        <v>17</v>
      </c>
      <c r="CA13" s="585" t="str">
        <f>LOOKUP(BY13,$A$5:$A$20,$B$5:$B$20)</f>
        <v>Mnichovická</v>
      </c>
      <c r="CB13" s="585"/>
      <c r="CC13" s="585"/>
      <c r="CD13" s="585"/>
      <c r="CE13" s="585"/>
      <c r="CF13" s="585"/>
      <c r="CG13" s="585"/>
      <c r="CH13" s="585"/>
      <c r="CI13" s="585"/>
      <c r="CJ13" s="585"/>
      <c r="CK13" s="789"/>
      <c r="CL13" s="789"/>
      <c r="CM13" s="129"/>
      <c r="CN13" s="129"/>
      <c r="CO13" s="129"/>
      <c r="CP13" s="129"/>
      <c r="CQ13" s="129"/>
      <c r="CR13" s="128"/>
      <c r="CS13" s="587" t="s">
        <v>16</v>
      </c>
      <c r="CT13" s="587"/>
      <c r="CU13" s="90">
        <f>BP11</f>
        <v>10</v>
      </c>
      <c r="CV13" s="91" t="s">
        <v>17</v>
      </c>
      <c r="CW13" s="585" t="str">
        <f>LOOKUP(CU13,$A$5:$A$20,$B$5:$B$20)</f>
        <v>Kmochova "B"</v>
      </c>
      <c r="CX13" s="585"/>
      <c r="CY13" s="585"/>
      <c r="CZ13" s="585"/>
      <c r="DA13" s="585"/>
      <c r="DB13" s="585"/>
      <c r="DC13" s="585"/>
      <c r="DD13" s="585"/>
      <c r="DE13" s="585"/>
      <c r="DF13" s="585"/>
      <c r="DG13" s="585"/>
      <c r="DH13" s="585"/>
      <c r="DI13" s="585"/>
      <c r="DJ13" s="123"/>
    </row>
    <row r="14" spans="1:114" ht="22.5" customHeight="1" thickTop="1" thickBot="1" x14ac:dyDescent="0.35">
      <c r="A14">
        <v>10</v>
      </c>
      <c r="B14" t="s">
        <v>41</v>
      </c>
      <c r="E14" s="836"/>
      <c r="F14" s="142"/>
      <c r="G14" s="837"/>
      <c r="H14" s="838"/>
      <c r="I14" s="406"/>
      <c r="J14" s="407"/>
      <c r="K14" s="408"/>
      <c r="L14" s="409"/>
      <c r="M14" s="407"/>
      <c r="N14" s="408"/>
      <c r="O14" s="409"/>
      <c r="P14" s="407"/>
      <c r="Q14" s="408"/>
      <c r="R14" s="409"/>
      <c r="S14" s="407"/>
      <c r="T14" s="408"/>
      <c r="U14" s="834"/>
      <c r="V14" s="835"/>
      <c r="W14" s="835"/>
      <c r="X14" s="828"/>
      <c r="Y14" s="829"/>
      <c r="Z14" s="829"/>
      <c r="AA14" s="830"/>
      <c r="AB14" s="831"/>
      <c r="AC14" s="418"/>
      <c r="AE14" s="387"/>
      <c r="AF14" s="387"/>
      <c r="AG14" s="387"/>
      <c r="AH14" s="387"/>
      <c r="AI14" s="387"/>
      <c r="AK14" s="802" t="s">
        <v>33</v>
      </c>
      <c r="AL14" s="764">
        <f>AL12+$AL$33</f>
        <v>0.40416666666666684</v>
      </c>
      <c r="AM14" s="116">
        <f>AM12+2</f>
        <v>13</v>
      </c>
      <c r="AN14" s="117" t="s">
        <v>8</v>
      </c>
      <c r="AO14" s="117" t="s">
        <v>9</v>
      </c>
      <c r="AP14" s="118">
        <v>2</v>
      </c>
      <c r="AQ14" s="850" t="s">
        <v>10</v>
      </c>
      <c r="AR14" s="119">
        <v>3</v>
      </c>
      <c r="AS14" s="330"/>
      <c r="AT14" s="332" t="s">
        <v>10</v>
      </c>
      <c r="AU14" s="328"/>
      <c r="AW14" s="802" t="s">
        <v>33</v>
      </c>
      <c r="AX14" s="764">
        <f>AX12+$AL$33</f>
        <v>0.40416666666666684</v>
      </c>
      <c r="AY14" s="116">
        <f>AY12+2</f>
        <v>14</v>
      </c>
      <c r="AZ14" s="117" t="s">
        <v>8</v>
      </c>
      <c r="BA14" s="117" t="s">
        <v>9</v>
      </c>
      <c r="BB14" s="118">
        <v>4</v>
      </c>
      <c r="BC14" s="850" t="s">
        <v>10</v>
      </c>
      <c r="BD14" s="119">
        <v>5</v>
      </c>
      <c r="BE14" s="330"/>
      <c r="BF14" s="332" t="s">
        <v>10</v>
      </c>
      <c r="BG14" s="328"/>
      <c r="BR14" s="120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31"/>
      <c r="DE14" s="131"/>
      <c r="DF14" s="131"/>
      <c r="DG14" s="131"/>
      <c r="DH14" s="131"/>
      <c r="DI14" s="131"/>
      <c r="DJ14" s="123"/>
    </row>
    <row r="15" spans="1:114" ht="22.5" customHeight="1" thickTop="1" thickBot="1" x14ac:dyDescent="0.35">
      <c r="A15">
        <v>11</v>
      </c>
      <c r="B15" t="s">
        <v>77</v>
      </c>
      <c r="AK15" s="802"/>
      <c r="AL15" s="765"/>
      <c r="AM15" s="124" t="s">
        <v>14</v>
      </c>
      <c r="AN15" s="125">
        <f>AN13</f>
        <v>8</v>
      </c>
      <c r="AO15" s="125" t="str">
        <f>IF(AP14&lt;6,"A",IF(AP14&lt;11,"B",IF(AP14&lt;16,"C","D")))</f>
        <v>A</v>
      </c>
      <c r="AP15" s="126" t="str">
        <f ca="1">LOOKUP(AP14,$A$2:$A$27,$B$2:$B$20)</f>
        <v>Bezručova "A"</v>
      </c>
      <c r="AQ15" s="851"/>
      <c r="AR15" s="127" t="str">
        <f ca="1">LOOKUP(AR14,$A$2:$A$27,$B$2:$B$20)</f>
        <v>Pečky "A"</v>
      </c>
      <c r="AS15" s="331"/>
      <c r="AT15" s="333"/>
      <c r="AU15" s="329"/>
      <c r="AW15" s="802"/>
      <c r="AX15" s="765"/>
      <c r="AY15" s="124" t="s">
        <v>14</v>
      </c>
      <c r="AZ15" s="125">
        <f>AZ13</f>
        <v>9</v>
      </c>
      <c r="BA15" s="125" t="str">
        <f>IF(BB14&lt;6,"A",IF(BB14&lt;11,"B",IF(BB14&lt;16,"C","D")))</f>
        <v>A</v>
      </c>
      <c r="BB15" s="126" t="str">
        <f ca="1">LOOKUP(BB14,$A$2:$A$27,$B$2:$B$20)</f>
        <v>Masarykova "B"</v>
      </c>
      <c r="BC15" s="851"/>
      <c r="BD15" s="127" t="str">
        <f ca="1">LOOKUP(BD14,$A$2:$A$27,$B$2:$B$20)</f>
        <v>Ovčárecká "B"</v>
      </c>
      <c r="BE15" s="331"/>
      <c r="BF15" s="333"/>
      <c r="BG15" s="329"/>
      <c r="BR15" s="120"/>
      <c r="BS15" s="94" t="s">
        <v>21</v>
      </c>
      <c r="BT15" s="95">
        <f>BY13</f>
        <v>6</v>
      </c>
      <c r="BU15" s="96" t="s">
        <v>10</v>
      </c>
      <c r="BV15" s="97">
        <v>1</v>
      </c>
      <c r="BW15" s="97">
        <v>2</v>
      </c>
      <c r="BX15" s="97">
        <v>3</v>
      </c>
      <c r="BY15" s="97">
        <v>4</v>
      </c>
      <c r="BZ15" s="97">
        <v>5</v>
      </c>
      <c r="CA15" s="97">
        <v>6</v>
      </c>
      <c r="CB15" s="97">
        <v>7</v>
      </c>
      <c r="CC15" s="97">
        <v>8</v>
      </c>
      <c r="CD15" s="97">
        <v>9</v>
      </c>
      <c r="CE15" s="97">
        <v>10</v>
      </c>
      <c r="CF15" s="97">
        <v>11</v>
      </c>
      <c r="CG15" s="97">
        <v>12</v>
      </c>
      <c r="CH15" s="97">
        <v>13</v>
      </c>
      <c r="CI15" s="97">
        <v>14</v>
      </c>
      <c r="CJ15" s="97">
        <v>15</v>
      </c>
      <c r="CK15" s="97">
        <v>16</v>
      </c>
      <c r="CL15" s="97">
        <v>17</v>
      </c>
      <c r="CM15" s="97">
        <v>18</v>
      </c>
      <c r="CN15" s="97">
        <v>19</v>
      </c>
      <c r="CO15" s="97">
        <v>20</v>
      </c>
      <c r="CP15" s="97">
        <v>21</v>
      </c>
      <c r="CQ15" s="97">
        <v>22</v>
      </c>
      <c r="CR15" s="97">
        <v>23</v>
      </c>
      <c r="CS15" s="97">
        <v>24</v>
      </c>
      <c r="CT15" s="97">
        <v>25</v>
      </c>
      <c r="CU15" s="97">
        <v>26</v>
      </c>
      <c r="CV15" s="97">
        <v>27</v>
      </c>
      <c r="CW15" s="97">
        <v>28</v>
      </c>
      <c r="CX15" s="97">
        <v>29</v>
      </c>
      <c r="CY15" s="97">
        <v>30</v>
      </c>
      <c r="CZ15" s="97">
        <v>31</v>
      </c>
      <c r="DA15" s="97">
        <v>32</v>
      </c>
      <c r="DB15" s="97">
        <v>33</v>
      </c>
      <c r="DC15" s="97">
        <v>34</v>
      </c>
      <c r="DD15" s="98">
        <v>35</v>
      </c>
      <c r="DE15" s="98">
        <v>36</v>
      </c>
      <c r="DF15" s="98">
        <v>37</v>
      </c>
      <c r="DG15" s="98">
        <v>38</v>
      </c>
      <c r="DH15" s="98">
        <v>39</v>
      </c>
      <c r="DI15" s="98">
        <v>40</v>
      </c>
      <c r="DJ15" s="123"/>
    </row>
    <row r="16" spans="1:114" ht="22.5" customHeight="1" thickTop="1" thickBot="1" x14ac:dyDescent="0.35">
      <c r="A16">
        <v>12</v>
      </c>
      <c r="B16" t="s">
        <v>18</v>
      </c>
      <c r="E16" s="839" t="s">
        <v>43</v>
      </c>
      <c r="F16" s="840"/>
      <c r="G16" s="840"/>
      <c r="H16" s="841"/>
      <c r="I16" s="749">
        <f>E19</f>
        <v>6</v>
      </c>
      <c r="J16" s="750"/>
      <c r="K16" s="751"/>
      <c r="L16" s="752">
        <f>E21</f>
        <v>7</v>
      </c>
      <c r="M16" s="750"/>
      <c r="N16" s="751"/>
      <c r="O16" s="752">
        <f>E23</f>
        <v>8</v>
      </c>
      <c r="P16" s="750"/>
      <c r="Q16" s="750"/>
      <c r="R16" s="752">
        <f>E25</f>
        <v>9</v>
      </c>
      <c r="S16" s="750"/>
      <c r="T16" s="751"/>
      <c r="U16" s="750">
        <f>E27</f>
        <v>10</v>
      </c>
      <c r="V16" s="750"/>
      <c r="W16" s="750"/>
      <c r="X16" s="768" t="s">
        <v>3</v>
      </c>
      <c r="Y16" s="769"/>
      <c r="Z16" s="769"/>
      <c r="AA16" s="774" t="s">
        <v>4</v>
      </c>
      <c r="AB16" s="777" t="s">
        <v>5</v>
      </c>
      <c r="AC16" s="780" t="s">
        <v>6</v>
      </c>
      <c r="AK16" s="802" t="s">
        <v>36</v>
      </c>
      <c r="AL16" s="764">
        <f>AL14+$AL$33</f>
        <v>0.4125000000000002</v>
      </c>
      <c r="AM16" s="116">
        <f>AM14+2</f>
        <v>15</v>
      </c>
      <c r="AN16" s="117" t="s">
        <v>8</v>
      </c>
      <c r="AO16" s="271" t="s">
        <v>9</v>
      </c>
      <c r="AP16" s="118">
        <f>AP14+5</f>
        <v>7</v>
      </c>
      <c r="AQ16" s="850" t="s">
        <v>10</v>
      </c>
      <c r="AR16" s="119">
        <f>AR14+5</f>
        <v>8</v>
      </c>
      <c r="AS16" s="330"/>
      <c r="AT16" s="332" t="s">
        <v>10</v>
      </c>
      <c r="AU16" s="328"/>
      <c r="AW16" s="802" t="s">
        <v>36</v>
      </c>
      <c r="AX16" s="764">
        <f>AX14+$AL$33</f>
        <v>0.4125000000000002</v>
      </c>
      <c r="AY16" s="116">
        <f>AY14+2</f>
        <v>16</v>
      </c>
      <c r="AZ16" s="117" t="s">
        <v>8</v>
      </c>
      <c r="BA16" s="271" t="s">
        <v>9</v>
      </c>
      <c r="BB16" s="118">
        <f>BB14+5</f>
        <v>9</v>
      </c>
      <c r="BC16" s="850" t="s">
        <v>10</v>
      </c>
      <c r="BD16" s="119">
        <f>BD14+5</f>
        <v>10</v>
      </c>
      <c r="BE16" s="330"/>
      <c r="BF16" s="332" t="s">
        <v>10</v>
      </c>
      <c r="BG16" s="328"/>
      <c r="BR16" s="120"/>
      <c r="BS16" s="134"/>
      <c r="BT16" s="135"/>
      <c r="BU16" s="136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8"/>
      <c r="DE16" s="138"/>
      <c r="DF16" s="138"/>
      <c r="DG16" s="138"/>
      <c r="DH16" s="138"/>
      <c r="DI16" s="138"/>
      <c r="DJ16" s="123"/>
    </row>
    <row r="17" spans="1:114" ht="22.5" customHeight="1" thickTop="1" thickBot="1" x14ac:dyDescent="0.35">
      <c r="A17">
        <v>13</v>
      </c>
      <c r="B17" t="s">
        <v>34</v>
      </c>
      <c r="E17" s="842"/>
      <c r="F17" s="843"/>
      <c r="G17" s="843"/>
      <c r="H17" s="844"/>
      <c r="I17" s="807" t="str">
        <f>G19</f>
        <v>Mnichovická</v>
      </c>
      <c r="J17" s="753"/>
      <c r="K17" s="753"/>
      <c r="L17" s="753" t="str">
        <f>G21</f>
        <v>Ovčárecká "A"</v>
      </c>
      <c r="M17" s="753"/>
      <c r="N17" s="753"/>
      <c r="O17" s="753" t="str">
        <f>G23</f>
        <v>Prok.Velikého "A"</v>
      </c>
      <c r="P17" s="753"/>
      <c r="Q17" s="753"/>
      <c r="R17" s="753" t="str">
        <f>G25</f>
        <v>Pečky "B"</v>
      </c>
      <c r="S17" s="753"/>
      <c r="T17" s="753"/>
      <c r="U17" s="753" t="str">
        <f>G27</f>
        <v>Kmochova "B"</v>
      </c>
      <c r="V17" s="753"/>
      <c r="W17" s="753"/>
      <c r="X17" s="770"/>
      <c r="Y17" s="771"/>
      <c r="Z17" s="771"/>
      <c r="AA17" s="775"/>
      <c r="AB17" s="778"/>
      <c r="AC17" s="781"/>
      <c r="AK17" s="802"/>
      <c r="AL17" s="765"/>
      <c r="AM17" s="124" t="s">
        <v>14</v>
      </c>
      <c r="AN17" s="125">
        <f>AN15</f>
        <v>8</v>
      </c>
      <c r="AO17" s="272" t="str">
        <f>IF(AP16&lt;6,"A",IF(AP16&lt;11,"B",IF(AP16&lt;16,"C","D")))</f>
        <v>B</v>
      </c>
      <c r="AP17" s="126" t="str">
        <f ca="1">LOOKUP(AP16,$A$2:$A$27,$B$2:$B$20)</f>
        <v>Ovčárecká "A"</v>
      </c>
      <c r="AQ17" s="851"/>
      <c r="AR17" s="127" t="str">
        <f ca="1">LOOKUP(AR16,$A$2:$A$27,$B$2:$B$20)</f>
        <v>Prok.Velikého "A"</v>
      </c>
      <c r="AS17" s="331"/>
      <c r="AT17" s="333"/>
      <c r="AU17" s="329"/>
      <c r="AW17" s="802"/>
      <c r="AX17" s="765"/>
      <c r="AY17" s="124" t="s">
        <v>14</v>
      </c>
      <c r="AZ17" s="125">
        <f>AZ15</f>
        <v>9</v>
      </c>
      <c r="BA17" s="272" t="str">
        <f>IF(BB16&lt;6,"A",IF(BB16&lt;11,"B",IF(BB16&lt;16,"C","D")))</f>
        <v>B</v>
      </c>
      <c r="BB17" s="126" t="str">
        <f ca="1">LOOKUP(BB16,$A$2:$A$27,$B$2:$B$20)</f>
        <v>Pečky "B"</v>
      </c>
      <c r="BC17" s="851"/>
      <c r="BD17" s="127" t="str">
        <f ca="1">LOOKUP(BD16,$A$2:$A$27,$B$2:$B$20)</f>
        <v>Kmochova "B"</v>
      </c>
      <c r="BE17" s="331"/>
      <c r="BF17" s="333"/>
      <c r="BG17" s="329"/>
      <c r="BR17" s="120"/>
      <c r="BS17" s="104" t="s">
        <v>21</v>
      </c>
      <c r="BT17" s="105">
        <f>CU13</f>
        <v>10</v>
      </c>
      <c r="BU17" s="106" t="s">
        <v>10</v>
      </c>
      <c r="BV17" s="97">
        <v>1</v>
      </c>
      <c r="BW17" s="97">
        <v>2</v>
      </c>
      <c r="BX17" s="97">
        <v>3</v>
      </c>
      <c r="BY17" s="97">
        <v>4</v>
      </c>
      <c r="BZ17" s="97">
        <v>5</v>
      </c>
      <c r="CA17" s="97">
        <v>6</v>
      </c>
      <c r="CB17" s="97">
        <v>7</v>
      </c>
      <c r="CC17" s="97">
        <v>8</v>
      </c>
      <c r="CD17" s="97">
        <v>9</v>
      </c>
      <c r="CE17" s="97">
        <v>10</v>
      </c>
      <c r="CF17" s="97">
        <v>11</v>
      </c>
      <c r="CG17" s="97">
        <v>12</v>
      </c>
      <c r="CH17" s="97">
        <v>13</v>
      </c>
      <c r="CI17" s="97">
        <v>14</v>
      </c>
      <c r="CJ17" s="97">
        <v>15</v>
      </c>
      <c r="CK17" s="97">
        <v>16</v>
      </c>
      <c r="CL17" s="97">
        <v>17</v>
      </c>
      <c r="CM17" s="97">
        <v>18</v>
      </c>
      <c r="CN17" s="97">
        <v>19</v>
      </c>
      <c r="CO17" s="97">
        <v>20</v>
      </c>
      <c r="CP17" s="97">
        <v>21</v>
      </c>
      <c r="CQ17" s="97">
        <v>22</v>
      </c>
      <c r="CR17" s="97">
        <v>23</v>
      </c>
      <c r="CS17" s="97">
        <v>24</v>
      </c>
      <c r="CT17" s="97">
        <v>25</v>
      </c>
      <c r="CU17" s="97">
        <v>26</v>
      </c>
      <c r="CV17" s="97">
        <v>27</v>
      </c>
      <c r="CW17" s="97">
        <v>28</v>
      </c>
      <c r="CX17" s="97">
        <v>29</v>
      </c>
      <c r="CY17" s="97">
        <v>30</v>
      </c>
      <c r="CZ17" s="97">
        <v>31</v>
      </c>
      <c r="DA17" s="97">
        <v>32</v>
      </c>
      <c r="DB17" s="97">
        <v>33</v>
      </c>
      <c r="DC17" s="97">
        <v>34</v>
      </c>
      <c r="DD17" s="98">
        <v>35</v>
      </c>
      <c r="DE17" s="98">
        <v>36</v>
      </c>
      <c r="DF17" s="98">
        <v>37</v>
      </c>
      <c r="DG17" s="98">
        <v>38</v>
      </c>
      <c r="DH17" s="98">
        <v>39</v>
      </c>
      <c r="DI17" s="98">
        <v>40</v>
      </c>
      <c r="DJ17" s="123"/>
    </row>
    <row r="18" spans="1:114" ht="22.5" customHeight="1" thickTop="1" thickBot="1" x14ac:dyDescent="0.35">
      <c r="A18">
        <v>14</v>
      </c>
      <c r="B18" t="s">
        <v>38</v>
      </c>
      <c r="E18" s="845"/>
      <c r="F18" s="846"/>
      <c r="G18" s="846"/>
      <c r="H18" s="847"/>
      <c r="I18" s="808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754"/>
      <c r="V18" s="754"/>
      <c r="W18" s="754"/>
      <c r="X18" s="772"/>
      <c r="Y18" s="773"/>
      <c r="Z18" s="773"/>
      <c r="AA18" s="776"/>
      <c r="AB18" s="779"/>
      <c r="AC18" s="782"/>
      <c r="AK18" s="802" t="s">
        <v>39</v>
      </c>
      <c r="AL18" s="764">
        <f>AL16+$AL$33</f>
        <v>0.42083333333333356</v>
      </c>
      <c r="AM18" s="116">
        <f>AM16+2</f>
        <v>17</v>
      </c>
      <c r="AN18" s="117" t="s">
        <v>8</v>
      </c>
      <c r="AO18" s="273" t="s">
        <v>9</v>
      </c>
      <c r="AP18" s="118">
        <f>AP16+5</f>
        <v>12</v>
      </c>
      <c r="AQ18" s="850" t="s">
        <v>10</v>
      </c>
      <c r="AR18" s="119">
        <f>AR16+5</f>
        <v>13</v>
      </c>
      <c r="AS18" s="330"/>
      <c r="AT18" s="332" t="s">
        <v>10</v>
      </c>
      <c r="AU18" s="328"/>
      <c r="AW18" s="802" t="s">
        <v>39</v>
      </c>
      <c r="AX18" s="764">
        <f>AX16+$AL$33</f>
        <v>0.42083333333333356</v>
      </c>
      <c r="AY18" s="116">
        <f>AY16+2</f>
        <v>18</v>
      </c>
      <c r="AZ18" s="117" t="s">
        <v>8</v>
      </c>
      <c r="BA18" s="273" t="s">
        <v>9</v>
      </c>
      <c r="BB18" s="118">
        <f>BB16+5</f>
        <v>14</v>
      </c>
      <c r="BC18" s="850" t="s">
        <v>10</v>
      </c>
      <c r="BD18" s="119">
        <f>BD16+5</f>
        <v>15</v>
      </c>
      <c r="BE18" s="330"/>
      <c r="BF18" s="332" t="s">
        <v>10</v>
      </c>
      <c r="BG18" s="328"/>
      <c r="BR18" s="139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1"/>
    </row>
    <row r="19" spans="1:114" ht="22.5" customHeight="1" thickTop="1" thickBot="1" x14ac:dyDescent="0.35">
      <c r="A19">
        <v>15</v>
      </c>
      <c r="B19" t="s">
        <v>28</v>
      </c>
      <c r="E19" s="790">
        <v>6</v>
      </c>
      <c r="F19" s="130"/>
      <c r="G19" s="792" t="str">
        <f>LOOKUP(E19,A$5:A$19,B$5:B$19)</f>
        <v>Mnichovická</v>
      </c>
      <c r="H19" s="793"/>
      <c r="I19" s="796"/>
      <c r="J19" s="797"/>
      <c r="K19" s="798"/>
      <c r="L19" s="787">
        <v>9</v>
      </c>
      <c r="M19" s="783" t="s">
        <v>10</v>
      </c>
      <c r="N19" s="785">
        <v>17</v>
      </c>
      <c r="O19" s="787">
        <v>14</v>
      </c>
      <c r="P19" s="783" t="s">
        <v>10</v>
      </c>
      <c r="Q19" s="785">
        <v>11</v>
      </c>
      <c r="R19" s="787">
        <v>3</v>
      </c>
      <c r="S19" s="783" t="s">
        <v>10</v>
      </c>
      <c r="T19" s="785">
        <v>21</v>
      </c>
      <c r="U19" s="787">
        <v>18</v>
      </c>
      <c r="V19" s="783" t="s">
        <v>10</v>
      </c>
      <c r="W19" s="783">
        <v>14</v>
      </c>
      <c r="X19" s="803">
        <f>I19+L19+O19+R19+U19</f>
        <v>44</v>
      </c>
      <c r="Y19" s="805" t="s">
        <v>10</v>
      </c>
      <c r="Z19" s="805">
        <f>K19+N19+Q19+T19+W19</f>
        <v>63</v>
      </c>
      <c r="AA19" s="814">
        <f>IF(X19=0,0,X19/Z19)</f>
        <v>0.69841269841269837</v>
      </c>
      <c r="AB19" s="816">
        <f>AE19+AF19+AG19+AH19+AI19+(AA19/100)</f>
        <v>6.0069841269841273</v>
      </c>
      <c r="AC19" s="392">
        <f>IF(AB19=0,"",RANK(AB19,AB$19:AB$27))</f>
        <v>4</v>
      </c>
      <c r="AE19" s="387">
        <f>IF(I19&gt;K19,2,IF(I19&lt;K19,1,0))</f>
        <v>0</v>
      </c>
      <c r="AF19" s="387">
        <f>IF(L19&gt;N19,2,IF(L19&lt;N19,1,0))</f>
        <v>1</v>
      </c>
      <c r="AG19" s="387">
        <f>IF(O19&gt;Q19,2,IF(O19&lt;Q19,1,0))</f>
        <v>2</v>
      </c>
      <c r="AH19" s="387">
        <f>IF(R19&gt;T19,2,IF(R19&lt;T19,1,0))</f>
        <v>1</v>
      </c>
      <c r="AI19" s="387">
        <f>IF(U19&gt;W19,2,IF(U19&lt;W19,1,0))</f>
        <v>2</v>
      </c>
      <c r="AK19" s="802"/>
      <c r="AL19" s="765"/>
      <c r="AM19" s="124" t="s">
        <v>14</v>
      </c>
      <c r="AN19" s="125">
        <f>AN17</f>
        <v>8</v>
      </c>
      <c r="AO19" s="274" t="str">
        <f>IF(AP18&lt;6,"A",IF(AP18&lt;11,"B",IF(AP18&lt;16,"C","D")))</f>
        <v>C</v>
      </c>
      <c r="AP19" s="126" t="str">
        <f ca="1">LOOKUP(AP18,$A$2:$A$27,$B$2:$B$20)</f>
        <v>Kmochova "A"</v>
      </c>
      <c r="AQ19" s="851"/>
      <c r="AR19" s="127" t="str">
        <f ca="1">LOOKUP(AR18,$A$2:$A$27,$B$2:$B$20)</f>
        <v>Masarykova "A"</v>
      </c>
      <c r="AS19" s="331"/>
      <c r="AT19" s="333"/>
      <c r="AU19" s="329"/>
      <c r="AW19" s="802"/>
      <c r="AX19" s="765"/>
      <c r="AY19" s="124" t="s">
        <v>14</v>
      </c>
      <c r="AZ19" s="125">
        <f>AZ17</f>
        <v>9</v>
      </c>
      <c r="BA19" s="274" t="str">
        <f>IF(BB18&lt;6,"A",IF(BB18&lt;11,"B",IF(BB18&lt;16,"C","D")))</f>
        <v>C</v>
      </c>
      <c r="BB19" s="126" t="str">
        <f ca="1">LOOKUP(BB18,$A$2:$A$27,$B$2:$B$20)</f>
        <v>Bezručova "B"</v>
      </c>
      <c r="BC19" s="851"/>
      <c r="BD19" s="127" t="str">
        <f ca="1">LOOKUP(BD18,$A$2:$A$27,$B$2:$B$20)</f>
        <v>Prok.Velikého "B"</v>
      </c>
      <c r="BE19" s="331"/>
      <c r="BF19" s="333"/>
      <c r="BG19" s="329"/>
      <c r="BR19" s="113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5"/>
    </row>
    <row r="20" spans="1:114" ht="22.5" customHeight="1" thickTop="1" thickBot="1" x14ac:dyDescent="0.35">
      <c r="E20" s="791"/>
      <c r="F20" s="132"/>
      <c r="G20" s="794"/>
      <c r="H20" s="795"/>
      <c r="I20" s="799"/>
      <c r="J20" s="800"/>
      <c r="K20" s="801"/>
      <c r="L20" s="788"/>
      <c r="M20" s="784"/>
      <c r="N20" s="786"/>
      <c r="O20" s="788"/>
      <c r="P20" s="784"/>
      <c r="Q20" s="786"/>
      <c r="R20" s="788"/>
      <c r="S20" s="784"/>
      <c r="T20" s="786"/>
      <c r="U20" s="788"/>
      <c r="V20" s="784"/>
      <c r="W20" s="784"/>
      <c r="X20" s="804"/>
      <c r="Y20" s="806"/>
      <c r="Z20" s="806"/>
      <c r="AA20" s="815"/>
      <c r="AB20" s="817"/>
      <c r="AC20" s="393"/>
      <c r="AE20" s="387"/>
      <c r="AF20" s="387"/>
      <c r="AG20" s="387"/>
      <c r="AH20" s="387"/>
      <c r="AI20" s="387"/>
      <c r="AK20" s="802" t="s">
        <v>42</v>
      </c>
      <c r="AL20" s="764">
        <f>AL18+$AL$33</f>
        <v>0.42916666666666692</v>
      </c>
      <c r="AM20" s="116">
        <f>AM18+2</f>
        <v>19</v>
      </c>
      <c r="AN20" s="117" t="s">
        <v>8</v>
      </c>
      <c r="AO20" s="117" t="s">
        <v>9</v>
      </c>
      <c r="AP20" s="118">
        <v>1</v>
      </c>
      <c r="AQ20" s="850" t="s">
        <v>10</v>
      </c>
      <c r="AR20" s="119">
        <v>3</v>
      </c>
      <c r="AS20" s="330"/>
      <c r="AT20" s="332" t="s">
        <v>10</v>
      </c>
      <c r="AU20" s="328"/>
      <c r="AW20" s="802" t="s">
        <v>42</v>
      </c>
      <c r="AX20" s="764">
        <f>AX18+$AL$33</f>
        <v>0.42916666666666692</v>
      </c>
      <c r="AY20" s="116">
        <f>AY18+2</f>
        <v>20</v>
      </c>
      <c r="AZ20" s="117" t="s">
        <v>8</v>
      </c>
      <c r="BA20" s="117" t="s">
        <v>9</v>
      </c>
      <c r="BB20" s="118">
        <v>2</v>
      </c>
      <c r="BC20" s="850" t="s">
        <v>10</v>
      </c>
      <c r="BD20" s="119">
        <v>5</v>
      </c>
      <c r="BE20" s="330"/>
      <c r="BF20" s="332" t="s">
        <v>10</v>
      </c>
      <c r="BG20" s="328"/>
      <c r="BI20" s="6" t="str">
        <f>AK6</f>
        <v>3. KOLO</v>
      </c>
      <c r="BJ20" s="6">
        <f>AL6</f>
        <v>0.3708333333333334</v>
      </c>
      <c r="BK20" s="6">
        <f>AM6</f>
        <v>5</v>
      </c>
      <c r="BL20" s="6" t="str">
        <f t="shared" ref="BL20:BP21" si="2">AN6</f>
        <v>HŘIŠTĚ</v>
      </c>
      <c r="BM20" s="6" t="str">
        <f t="shared" si="2"/>
        <v>skupina</v>
      </c>
      <c r="BN20" s="6">
        <f t="shared" si="2"/>
        <v>11</v>
      </c>
      <c r="BO20" s="6" t="str">
        <f t="shared" si="2"/>
        <v>:</v>
      </c>
      <c r="BP20" s="6">
        <f t="shared" si="2"/>
        <v>15</v>
      </c>
      <c r="BR20" s="120"/>
      <c r="BS20" s="761" t="str">
        <f>BI20</f>
        <v>3. KOLO</v>
      </c>
      <c r="BT20" s="761"/>
      <c r="BU20" s="761"/>
      <c r="BV20" s="76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762">
        <f>BK20</f>
        <v>5</v>
      </c>
      <c r="CH20" s="762"/>
      <c r="CI20" s="763" t="s">
        <v>11</v>
      </c>
      <c r="CJ20" s="763"/>
      <c r="CK20" s="763"/>
      <c r="CL20" s="763"/>
      <c r="CM20" s="755" t="s">
        <v>12</v>
      </c>
      <c r="CN20" s="756">
        <f>BJ20</f>
        <v>0.3708333333333334</v>
      </c>
      <c r="CO20" s="756"/>
      <c r="CP20" s="757" t="s">
        <v>9</v>
      </c>
      <c r="CQ20" s="757"/>
      <c r="CR20" s="758" t="str">
        <f>BM21</f>
        <v>C</v>
      </c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2"/>
      <c r="DE20" s="759" t="s">
        <v>13</v>
      </c>
      <c r="DF20" s="759"/>
      <c r="DG20" s="759"/>
      <c r="DH20" s="760">
        <f>BL21</f>
        <v>8</v>
      </c>
      <c r="DI20" s="760"/>
      <c r="DJ20" s="123"/>
    </row>
    <row r="21" spans="1:114" ht="22.5" customHeight="1" thickTop="1" thickBot="1" x14ac:dyDescent="0.35">
      <c r="E21" s="791">
        <v>7</v>
      </c>
      <c r="F21" s="133"/>
      <c r="G21" s="809" t="str">
        <f>LOOKUP(E21,A$5:A$19,B$5:B$19)</f>
        <v>Ovčárecká "A"</v>
      </c>
      <c r="H21" s="810"/>
      <c r="I21" s="383">
        <f>N19</f>
        <v>17</v>
      </c>
      <c r="J21" s="384" t="s">
        <v>10</v>
      </c>
      <c r="K21" s="385">
        <f>L19</f>
        <v>9</v>
      </c>
      <c r="L21" s="813"/>
      <c r="M21" s="800"/>
      <c r="N21" s="801"/>
      <c r="O21" s="788">
        <v>12</v>
      </c>
      <c r="P21" s="784" t="s">
        <v>10</v>
      </c>
      <c r="Q21" s="786">
        <v>9</v>
      </c>
      <c r="R21" s="788">
        <v>7</v>
      </c>
      <c r="S21" s="784" t="s">
        <v>10</v>
      </c>
      <c r="T21" s="786">
        <v>15</v>
      </c>
      <c r="U21" s="788">
        <v>18</v>
      </c>
      <c r="V21" s="784" t="s">
        <v>10</v>
      </c>
      <c r="W21" s="784">
        <v>11</v>
      </c>
      <c r="X21" s="821">
        <f>I21+L21+O21+R21+U21</f>
        <v>54</v>
      </c>
      <c r="Y21" s="818" t="s">
        <v>10</v>
      </c>
      <c r="Z21" s="818">
        <f>K21+N21+Q21+T21+W21</f>
        <v>44</v>
      </c>
      <c r="AA21" s="819">
        <f>IF(X21=0,0,X21/Z21)</f>
        <v>1.2272727272727273</v>
      </c>
      <c r="AB21" s="820">
        <f>AE21+AF21+AG21+AH21+AI21+(AA21/100)</f>
        <v>7.0122727272727277</v>
      </c>
      <c r="AC21" s="402">
        <f>IF(AB21=0,"",RANK(AB21,AB$19:AB$27))</f>
        <v>2</v>
      </c>
      <c r="AE21" s="387">
        <f>IF(I21&gt;K21,2,IF(I21&lt;K21,1,0))</f>
        <v>2</v>
      </c>
      <c r="AF21" s="387">
        <f>IF(L21&gt;N21,2,IF(L21&lt;N21,1,0))</f>
        <v>0</v>
      </c>
      <c r="AG21" s="387">
        <f>IF(O21&gt;Q21,2,IF(O21&lt;Q21,1,0))</f>
        <v>2</v>
      </c>
      <c r="AH21" s="387">
        <f>IF(R21&gt;T21,2,IF(R21&lt;T21,1,0))</f>
        <v>1</v>
      </c>
      <c r="AI21" s="387">
        <f>IF(U21&gt;W21,2,IF(U21&lt;W21,1,0))</f>
        <v>2</v>
      </c>
      <c r="AK21" s="802"/>
      <c r="AL21" s="765"/>
      <c r="AM21" s="124" t="s">
        <v>14</v>
      </c>
      <c r="AN21" s="125">
        <f>AN19</f>
        <v>8</v>
      </c>
      <c r="AO21" s="125" t="str">
        <f>IF(AP20&lt;6,"A",IF(AP20&lt;11,"B",IF(AP20&lt;16,"C","D")))</f>
        <v>A</v>
      </c>
      <c r="AP21" s="126" t="str">
        <f ca="1">LOOKUP(AP20,$A$2:$A$27,$B$2:$B$20)</f>
        <v>Lipanská</v>
      </c>
      <c r="AQ21" s="851"/>
      <c r="AR21" s="127" t="str">
        <f ca="1">LOOKUP(AR20,$A$2:$A$27,$B$2:$B$20)</f>
        <v>Pečky "A"</v>
      </c>
      <c r="AS21" s="331"/>
      <c r="AT21" s="333"/>
      <c r="AU21" s="329"/>
      <c r="AW21" s="802"/>
      <c r="AX21" s="765"/>
      <c r="AY21" s="124" t="s">
        <v>14</v>
      </c>
      <c r="AZ21" s="125">
        <f>AZ19</f>
        <v>9</v>
      </c>
      <c r="BA21" s="125" t="str">
        <f>IF(BB20&lt;6,"A",IF(BB20&lt;11,"B",IF(BB20&lt;16,"C","D")))</f>
        <v>A</v>
      </c>
      <c r="BB21" s="126" t="str">
        <f ca="1">LOOKUP(BB20,$A$2:$A$27,$B$2:$B$20)</f>
        <v>Bezručova "A"</v>
      </c>
      <c r="BC21" s="851"/>
      <c r="BD21" s="127" t="str">
        <f ca="1">LOOKUP(BD20,$A$2:$A$27,$B$2:$B$20)</f>
        <v>Ovčárecká "B"</v>
      </c>
      <c r="BE21" s="331"/>
      <c r="BF21" s="333"/>
      <c r="BG21" s="329"/>
      <c r="BL21" s="6">
        <f t="shared" si="2"/>
        <v>8</v>
      </c>
      <c r="BM21" s="6" t="str">
        <f t="shared" si="2"/>
        <v>C</v>
      </c>
      <c r="BN21" s="6" t="str">
        <f t="shared" ca="1" si="2"/>
        <v>Velim</v>
      </c>
      <c r="BO21" s="6">
        <f t="shared" si="2"/>
        <v>0</v>
      </c>
      <c r="BP21" s="6" t="str">
        <f t="shared" ca="1" si="2"/>
        <v>Prok.Velikého "B"</v>
      </c>
      <c r="BR21" s="120"/>
      <c r="BS21" s="761"/>
      <c r="BT21" s="761"/>
      <c r="BU21" s="761"/>
      <c r="BV21" s="76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762"/>
      <c r="CH21" s="762"/>
      <c r="CI21" s="763"/>
      <c r="CJ21" s="763"/>
      <c r="CK21" s="763"/>
      <c r="CL21" s="763"/>
      <c r="CM21" s="755"/>
      <c r="CN21" s="756"/>
      <c r="CO21" s="756"/>
      <c r="CP21" s="757"/>
      <c r="CQ21" s="757"/>
      <c r="CR21" s="758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2"/>
      <c r="DE21" s="759"/>
      <c r="DF21" s="759"/>
      <c r="DG21" s="759"/>
      <c r="DH21" s="760"/>
      <c r="DI21" s="760"/>
      <c r="DJ21" s="123"/>
    </row>
    <row r="22" spans="1:114" ht="22.5" customHeight="1" thickTop="1" thickBot="1" x14ac:dyDescent="0.35">
      <c r="E22" s="791"/>
      <c r="F22" s="132"/>
      <c r="G22" s="811"/>
      <c r="H22" s="812"/>
      <c r="I22" s="383"/>
      <c r="J22" s="384"/>
      <c r="K22" s="385"/>
      <c r="L22" s="813"/>
      <c r="M22" s="800"/>
      <c r="N22" s="801"/>
      <c r="O22" s="788"/>
      <c r="P22" s="784"/>
      <c r="Q22" s="786"/>
      <c r="R22" s="788"/>
      <c r="S22" s="784"/>
      <c r="T22" s="786"/>
      <c r="U22" s="788"/>
      <c r="V22" s="784"/>
      <c r="W22" s="784"/>
      <c r="X22" s="804"/>
      <c r="Y22" s="806"/>
      <c r="Z22" s="806"/>
      <c r="AA22" s="815"/>
      <c r="AB22" s="817"/>
      <c r="AC22" s="393"/>
      <c r="AE22" s="387"/>
      <c r="AF22" s="387"/>
      <c r="AG22" s="387"/>
      <c r="AH22" s="387"/>
      <c r="AI22" s="387"/>
      <c r="AK22" s="802" t="s">
        <v>44</v>
      </c>
      <c r="AL22" s="764">
        <f>AL20+$AL$33</f>
        <v>0.43750000000000028</v>
      </c>
      <c r="AM22" s="116">
        <f>AM20+2</f>
        <v>21</v>
      </c>
      <c r="AN22" s="117" t="s">
        <v>8</v>
      </c>
      <c r="AO22" s="271" t="s">
        <v>9</v>
      </c>
      <c r="AP22" s="118">
        <f>AP20+5</f>
        <v>6</v>
      </c>
      <c r="AQ22" s="850" t="s">
        <v>10</v>
      </c>
      <c r="AR22" s="119">
        <f>AR20+5</f>
        <v>8</v>
      </c>
      <c r="AS22" s="330"/>
      <c r="AT22" s="332" t="s">
        <v>10</v>
      </c>
      <c r="AU22" s="328"/>
      <c r="AW22" s="802" t="s">
        <v>44</v>
      </c>
      <c r="AX22" s="764">
        <f>AX20+$AL$33</f>
        <v>0.43750000000000028</v>
      </c>
      <c r="AY22" s="116">
        <f>AY20+2</f>
        <v>22</v>
      </c>
      <c r="AZ22" s="117" t="s">
        <v>8</v>
      </c>
      <c r="BA22" s="271" t="s">
        <v>9</v>
      </c>
      <c r="BB22" s="118">
        <f>BB20+5</f>
        <v>7</v>
      </c>
      <c r="BC22" s="850" t="s">
        <v>10</v>
      </c>
      <c r="BD22" s="119">
        <f>BD20+5</f>
        <v>10</v>
      </c>
      <c r="BE22" s="330"/>
      <c r="BF22" s="332" t="s">
        <v>10</v>
      </c>
      <c r="BG22" s="328"/>
      <c r="BR22" s="120"/>
      <c r="BS22" s="128"/>
      <c r="BT22" s="128"/>
      <c r="BU22" s="128"/>
      <c r="BV22" s="128"/>
      <c r="BW22" s="587" t="s">
        <v>16</v>
      </c>
      <c r="BX22" s="587"/>
      <c r="BY22" s="90">
        <f>BN20</f>
        <v>11</v>
      </c>
      <c r="BZ22" s="91" t="s">
        <v>17</v>
      </c>
      <c r="CA22" s="585" t="str">
        <f>LOOKUP(BY22,$A$5:$A$20,$B$5:$B$20)</f>
        <v>Velim</v>
      </c>
      <c r="CB22" s="585"/>
      <c r="CC22" s="585"/>
      <c r="CD22" s="585"/>
      <c r="CE22" s="585"/>
      <c r="CF22" s="585"/>
      <c r="CG22" s="585"/>
      <c r="CH22" s="585"/>
      <c r="CI22" s="585"/>
      <c r="CJ22" s="585"/>
      <c r="CK22" s="789"/>
      <c r="CL22" s="789"/>
      <c r="CM22" s="129"/>
      <c r="CN22" s="129"/>
      <c r="CO22" s="129"/>
      <c r="CP22" s="129"/>
      <c r="CQ22" s="129"/>
      <c r="CR22" s="128"/>
      <c r="CS22" s="587" t="s">
        <v>16</v>
      </c>
      <c r="CT22" s="587"/>
      <c r="CU22" s="90">
        <f>BP20</f>
        <v>15</v>
      </c>
      <c r="CV22" s="91" t="s">
        <v>17</v>
      </c>
      <c r="CW22" s="585" t="str">
        <f>LOOKUP(CU22,$A$5:$A$20,$B$5:$B$20)</f>
        <v>Prok.Velikého "B"</v>
      </c>
      <c r="CX22" s="585"/>
      <c r="CY22" s="585"/>
      <c r="CZ22" s="585"/>
      <c r="DA22" s="585"/>
      <c r="DB22" s="585"/>
      <c r="DC22" s="585"/>
      <c r="DD22" s="585"/>
      <c r="DE22" s="585"/>
      <c r="DF22" s="585"/>
      <c r="DG22" s="585"/>
      <c r="DH22" s="585"/>
      <c r="DI22" s="585"/>
      <c r="DJ22" s="123"/>
    </row>
    <row r="23" spans="1:114" ht="22.5" customHeight="1" thickTop="1" thickBot="1" x14ac:dyDescent="0.35">
      <c r="E23" s="791">
        <v>8</v>
      </c>
      <c r="F23" s="133"/>
      <c r="G23" s="809" t="str">
        <f>LOOKUP(E23,A$5:A$19,B$5:B$19)</f>
        <v>Prok.Velikého "A"</v>
      </c>
      <c r="H23" s="810"/>
      <c r="I23" s="383">
        <f>Q19</f>
        <v>11</v>
      </c>
      <c r="J23" s="384" t="s">
        <v>10</v>
      </c>
      <c r="K23" s="385">
        <f>O19</f>
        <v>14</v>
      </c>
      <c r="L23" s="395">
        <f>Q21</f>
        <v>9</v>
      </c>
      <c r="M23" s="384" t="s">
        <v>10</v>
      </c>
      <c r="N23" s="385">
        <f>O21</f>
        <v>12</v>
      </c>
      <c r="O23" s="813"/>
      <c r="P23" s="800"/>
      <c r="Q23" s="801"/>
      <c r="R23" s="788">
        <v>11</v>
      </c>
      <c r="S23" s="784" t="s">
        <v>10</v>
      </c>
      <c r="T23" s="786">
        <v>10</v>
      </c>
      <c r="U23" s="788">
        <v>17</v>
      </c>
      <c r="V23" s="784" t="s">
        <v>10</v>
      </c>
      <c r="W23" s="784">
        <v>10</v>
      </c>
      <c r="X23" s="821">
        <f>I23+L23+O23+R23+U23</f>
        <v>48</v>
      </c>
      <c r="Y23" s="818" t="s">
        <v>10</v>
      </c>
      <c r="Z23" s="818">
        <f>K23+N23+Q23+T23+W23</f>
        <v>46</v>
      </c>
      <c r="AA23" s="819">
        <f>IF(X23=0,0,X23/Z23)</f>
        <v>1.0434782608695652</v>
      </c>
      <c r="AB23" s="848">
        <f>AE23+AF23+AG23+AH23+AI23+(AA23/100)</f>
        <v>6.0104347826086952</v>
      </c>
      <c r="AC23" s="402">
        <f>IF(AB23=0,"",RANK(AB23,AB$19:AB$27))</f>
        <v>3</v>
      </c>
      <c r="AE23" s="387">
        <f>IF(I23&gt;K23,2,IF(I23&lt;K23,1,0))</f>
        <v>1</v>
      </c>
      <c r="AF23" s="387">
        <f>IF(L23&gt;N23,2,IF(L23&lt;N23,1,0))</f>
        <v>1</v>
      </c>
      <c r="AG23" s="387">
        <f>IF(O23&gt;Q23,2,IF(O23&lt;Q23,1,0))</f>
        <v>0</v>
      </c>
      <c r="AH23" s="387">
        <f>IF(R23&gt;T23,2,IF(R23&lt;T23,1,0))</f>
        <v>2</v>
      </c>
      <c r="AI23" s="387">
        <f>IF(U23&gt;W23,2,IF(U23&lt;W23,1,0))</f>
        <v>2</v>
      </c>
      <c r="AK23" s="802"/>
      <c r="AL23" s="765"/>
      <c r="AM23" s="124" t="s">
        <v>14</v>
      </c>
      <c r="AN23" s="125">
        <f>AN21</f>
        <v>8</v>
      </c>
      <c r="AO23" s="272" t="str">
        <f>IF(AP22&lt;6,"A",IF(AP22&lt;11,"B",IF(AP22&lt;16,"C","D")))</f>
        <v>B</v>
      </c>
      <c r="AP23" s="126" t="str">
        <f ca="1">LOOKUP(AP22,$A$2:$A$27,$B$2:$B$20)</f>
        <v>Mnichovická</v>
      </c>
      <c r="AQ23" s="851"/>
      <c r="AR23" s="127" t="str">
        <f ca="1">LOOKUP(AR22,$A$2:$A$27,$B$2:$B$20)</f>
        <v>Prok.Velikého "A"</v>
      </c>
      <c r="AS23" s="331"/>
      <c r="AT23" s="333"/>
      <c r="AU23" s="329"/>
      <c r="AW23" s="802"/>
      <c r="AX23" s="765"/>
      <c r="AY23" s="124" t="s">
        <v>14</v>
      </c>
      <c r="AZ23" s="125">
        <f>AZ21</f>
        <v>9</v>
      </c>
      <c r="BA23" s="272" t="str">
        <f>IF(BB22&lt;6,"A",IF(BB22&lt;11,"B",IF(BB22&lt;16,"C","D")))</f>
        <v>B</v>
      </c>
      <c r="BB23" s="126" t="str">
        <f ca="1">LOOKUP(BB22,$A$2:$A$27,$B$2:$B$20)</f>
        <v>Ovčárecká "A"</v>
      </c>
      <c r="BC23" s="851"/>
      <c r="BD23" s="127" t="str">
        <f ca="1">LOOKUP(BD22,$A$2:$A$27,$B$2:$B$20)</f>
        <v>Kmochova "B"</v>
      </c>
      <c r="BE23" s="331"/>
      <c r="BF23" s="333"/>
      <c r="BG23" s="329"/>
      <c r="BR23" s="120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31"/>
      <c r="DE23" s="131"/>
      <c r="DF23" s="131"/>
      <c r="DG23" s="131"/>
      <c r="DH23" s="131"/>
      <c r="DI23" s="131"/>
      <c r="DJ23" s="123"/>
    </row>
    <row r="24" spans="1:114" ht="22.5" customHeight="1" thickTop="1" thickBot="1" x14ac:dyDescent="0.35">
      <c r="E24" s="791"/>
      <c r="F24" s="132"/>
      <c r="G24" s="811"/>
      <c r="H24" s="812"/>
      <c r="I24" s="383"/>
      <c r="J24" s="384"/>
      <c r="K24" s="385"/>
      <c r="L24" s="395"/>
      <c r="M24" s="384"/>
      <c r="N24" s="385"/>
      <c r="O24" s="813"/>
      <c r="P24" s="800"/>
      <c r="Q24" s="801"/>
      <c r="R24" s="788"/>
      <c r="S24" s="784"/>
      <c r="T24" s="786"/>
      <c r="U24" s="788"/>
      <c r="V24" s="784"/>
      <c r="W24" s="784"/>
      <c r="X24" s="804"/>
      <c r="Y24" s="806"/>
      <c r="Z24" s="806"/>
      <c r="AA24" s="815"/>
      <c r="AB24" s="849"/>
      <c r="AC24" s="393"/>
      <c r="AE24" s="387"/>
      <c r="AF24" s="387"/>
      <c r="AG24" s="387"/>
      <c r="AH24" s="387"/>
      <c r="AI24" s="387"/>
      <c r="AK24" s="802" t="s">
        <v>45</v>
      </c>
      <c r="AL24" s="764">
        <f>AL22+$AL$33</f>
        <v>0.44583333333333364</v>
      </c>
      <c r="AM24" s="116">
        <f>AM22+2</f>
        <v>23</v>
      </c>
      <c r="AN24" s="117" t="s">
        <v>8</v>
      </c>
      <c r="AO24" s="273" t="s">
        <v>9</v>
      </c>
      <c r="AP24" s="118">
        <f>AP22+5</f>
        <v>11</v>
      </c>
      <c r="AQ24" s="850" t="s">
        <v>10</v>
      </c>
      <c r="AR24" s="119">
        <f>AR22+5</f>
        <v>13</v>
      </c>
      <c r="AS24" s="330"/>
      <c r="AT24" s="332" t="s">
        <v>10</v>
      </c>
      <c r="AU24" s="328"/>
      <c r="AW24" s="802" t="s">
        <v>45</v>
      </c>
      <c r="AX24" s="764">
        <f>AX22+$AL$33</f>
        <v>0.44583333333333364</v>
      </c>
      <c r="AY24" s="116">
        <f>AY22+2</f>
        <v>24</v>
      </c>
      <c r="AZ24" s="117" t="s">
        <v>8</v>
      </c>
      <c r="BA24" s="273" t="s">
        <v>9</v>
      </c>
      <c r="BB24" s="118">
        <f>BB22+5</f>
        <v>12</v>
      </c>
      <c r="BC24" s="850" t="s">
        <v>10</v>
      </c>
      <c r="BD24" s="119">
        <f>BD22+5</f>
        <v>15</v>
      </c>
      <c r="BE24" s="330"/>
      <c r="BF24" s="332" t="s">
        <v>10</v>
      </c>
      <c r="BG24" s="328"/>
      <c r="BR24" s="120"/>
      <c r="BS24" s="94" t="s">
        <v>21</v>
      </c>
      <c r="BT24" s="95">
        <f>BY22</f>
        <v>11</v>
      </c>
      <c r="BU24" s="96" t="s">
        <v>10</v>
      </c>
      <c r="BV24" s="97">
        <v>1</v>
      </c>
      <c r="BW24" s="97">
        <v>2</v>
      </c>
      <c r="BX24" s="97">
        <v>3</v>
      </c>
      <c r="BY24" s="97">
        <v>4</v>
      </c>
      <c r="BZ24" s="97">
        <v>5</v>
      </c>
      <c r="CA24" s="97">
        <v>6</v>
      </c>
      <c r="CB24" s="97">
        <v>7</v>
      </c>
      <c r="CC24" s="97">
        <v>8</v>
      </c>
      <c r="CD24" s="97">
        <v>9</v>
      </c>
      <c r="CE24" s="97">
        <v>10</v>
      </c>
      <c r="CF24" s="97">
        <v>11</v>
      </c>
      <c r="CG24" s="97">
        <v>12</v>
      </c>
      <c r="CH24" s="97">
        <v>13</v>
      </c>
      <c r="CI24" s="97">
        <v>14</v>
      </c>
      <c r="CJ24" s="97">
        <v>15</v>
      </c>
      <c r="CK24" s="97">
        <v>16</v>
      </c>
      <c r="CL24" s="97">
        <v>17</v>
      </c>
      <c r="CM24" s="97">
        <v>18</v>
      </c>
      <c r="CN24" s="97">
        <v>19</v>
      </c>
      <c r="CO24" s="97">
        <v>20</v>
      </c>
      <c r="CP24" s="97">
        <v>21</v>
      </c>
      <c r="CQ24" s="97">
        <v>22</v>
      </c>
      <c r="CR24" s="97">
        <v>23</v>
      </c>
      <c r="CS24" s="97">
        <v>24</v>
      </c>
      <c r="CT24" s="97">
        <v>25</v>
      </c>
      <c r="CU24" s="97">
        <v>26</v>
      </c>
      <c r="CV24" s="97">
        <v>27</v>
      </c>
      <c r="CW24" s="97">
        <v>28</v>
      </c>
      <c r="CX24" s="97">
        <v>29</v>
      </c>
      <c r="CY24" s="97">
        <v>30</v>
      </c>
      <c r="CZ24" s="97">
        <v>31</v>
      </c>
      <c r="DA24" s="97">
        <v>32</v>
      </c>
      <c r="DB24" s="97">
        <v>33</v>
      </c>
      <c r="DC24" s="97">
        <v>34</v>
      </c>
      <c r="DD24" s="98">
        <v>35</v>
      </c>
      <c r="DE24" s="98">
        <v>36</v>
      </c>
      <c r="DF24" s="98">
        <v>37</v>
      </c>
      <c r="DG24" s="98">
        <v>38</v>
      </c>
      <c r="DH24" s="98">
        <v>39</v>
      </c>
      <c r="DI24" s="98">
        <v>40</v>
      </c>
      <c r="DJ24" s="123"/>
    </row>
    <row r="25" spans="1:114" ht="22.5" customHeight="1" thickTop="1" thickBot="1" x14ac:dyDescent="0.35">
      <c r="E25" s="791">
        <v>9</v>
      </c>
      <c r="F25" s="133"/>
      <c r="G25" s="809" t="str">
        <f>LOOKUP(E25,A$5:A$19,B$5:B$19)</f>
        <v>Pečky "B"</v>
      </c>
      <c r="H25" s="810"/>
      <c r="I25" s="383">
        <f>T19</f>
        <v>21</v>
      </c>
      <c r="J25" s="384" t="s">
        <v>10</v>
      </c>
      <c r="K25" s="385">
        <f>R19</f>
        <v>3</v>
      </c>
      <c r="L25" s="395">
        <f>T21</f>
        <v>15</v>
      </c>
      <c r="M25" s="384" t="s">
        <v>10</v>
      </c>
      <c r="N25" s="385">
        <f>R21</f>
        <v>7</v>
      </c>
      <c r="O25" s="395">
        <f>T23</f>
        <v>10</v>
      </c>
      <c r="P25" s="384" t="s">
        <v>10</v>
      </c>
      <c r="Q25" s="385">
        <f>R23</f>
        <v>11</v>
      </c>
      <c r="R25" s="813"/>
      <c r="S25" s="800"/>
      <c r="T25" s="801"/>
      <c r="U25" s="826">
        <v>13</v>
      </c>
      <c r="V25" s="822" t="s">
        <v>10</v>
      </c>
      <c r="W25" s="824">
        <v>6</v>
      </c>
      <c r="X25" s="821">
        <f>I25+L25+O25+R25+U25</f>
        <v>59</v>
      </c>
      <c r="Y25" s="818" t="s">
        <v>10</v>
      </c>
      <c r="Z25" s="818">
        <f>K25+N25+Q25+T25+W25</f>
        <v>27</v>
      </c>
      <c r="AA25" s="819">
        <f>IF(X25=0,0,X25/Z25)</f>
        <v>2.1851851851851851</v>
      </c>
      <c r="AB25" s="820">
        <f>AE25+AF25+AG25+AH25+AI25+(AA25/100)</f>
        <v>7.021851851851852</v>
      </c>
      <c r="AC25" s="402">
        <f>IF(AB25=0,"",RANK(AB25,AB$19:AB$27))</f>
        <v>1</v>
      </c>
      <c r="AE25" s="387">
        <f>IF(I25&gt;K25,2,IF(I25&lt;K25,1,0))</f>
        <v>2</v>
      </c>
      <c r="AF25" s="387">
        <f>IF(L25&gt;N25,2,IF(L25&lt;N25,1,0))</f>
        <v>2</v>
      </c>
      <c r="AG25" s="387">
        <f>IF(O25&gt;Q25,2,IF(O25&lt;Q25,1,0))</f>
        <v>1</v>
      </c>
      <c r="AH25" s="387">
        <f>IF(R25&gt;T25,2,IF(R25&lt;T25,1,0))</f>
        <v>0</v>
      </c>
      <c r="AI25" s="387">
        <f>IF(U25&gt;W25,2,IF(U25&lt;W25,1,0))</f>
        <v>2</v>
      </c>
      <c r="AK25" s="802"/>
      <c r="AL25" s="765"/>
      <c r="AM25" s="124" t="s">
        <v>14</v>
      </c>
      <c r="AN25" s="125">
        <f>AN23</f>
        <v>8</v>
      </c>
      <c r="AO25" s="274" t="str">
        <f>IF(AP24&lt;6,"A",IF(AP24&lt;11,"B",IF(AP24&lt;16,"C","D")))</f>
        <v>C</v>
      </c>
      <c r="AP25" s="126" t="str">
        <f ca="1">LOOKUP(AP24,$A$2:$A$27,$B$2:$B$20)</f>
        <v>Velim</v>
      </c>
      <c r="AQ25" s="851"/>
      <c r="AR25" s="127" t="str">
        <f ca="1">LOOKUP(AR24,$A$2:$A$27,$B$2:$B$20)</f>
        <v>Masarykova "A"</v>
      </c>
      <c r="AS25" s="331"/>
      <c r="AT25" s="333"/>
      <c r="AU25" s="329"/>
      <c r="AW25" s="802"/>
      <c r="AX25" s="765"/>
      <c r="AY25" s="124" t="s">
        <v>14</v>
      </c>
      <c r="AZ25" s="125">
        <f>AZ23</f>
        <v>9</v>
      </c>
      <c r="BA25" s="274" t="str">
        <f>IF(BB24&lt;6,"A",IF(BB24&lt;11,"B",IF(BB24&lt;16,"C","D")))</f>
        <v>C</v>
      </c>
      <c r="BB25" s="126" t="str">
        <f ca="1">LOOKUP(BB24,$A$2:$A$27,$B$2:$B$20)</f>
        <v>Kmochova "A"</v>
      </c>
      <c r="BC25" s="851"/>
      <c r="BD25" s="127" t="str">
        <f ca="1">LOOKUP(BD24,$A$2:$A$27,$B$2:$B$20)</f>
        <v>Prok.Velikého "B"</v>
      </c>
      <c r="BE25" s="331"/>
      <c r="BF25" s="333"/>
      <c r="BG25" s="329"/>
      <c r="BR25" s="120"/>
      <c r="BS25" s="134"/>
      <c r="BT25" s="135"/>
      <c r="BU25" s="136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8"/>
      <c r="DE25" s="138"/>
      <c r="DF25" s="138"/>
      <c r="DG25" s="138"/>
      <c r="DH25" s="138"/>
      <c r="DI25" s="138"/>
      <c r="DJ25" s="123"/>
    </row>
    <row r="26" spans="1:114" ht="22.5" customHeight="1" thickTop="1" thickBot="1" x14ac:dyDescent="0.35">
      <c r="E26" s="791"/>
      <c r="F26" s="132"/>
      <c r="G26" s="811"/>
      <c r="H26" s="812"/>
      <c r="I26" s="383"/>
      <c r="J26" s="384"/>
      <c r="K26" s="385"/>
      <c r="L26" s="395"/>
      <c r="M26" s="384"/>
      <c r="N26" s="385"/>
      <c r="O26" s="395"/>
      <c r="P26" s="384"/>
      <c r="Q26" s="385"/>
      <c r="R26" s="813"/>
      <c r="S26" s="800"/>
      <c r="T26" s="801"/>
      <c r="U26" s="827"/>
      <c r="V26" s="823"/>
      <c r="W26" s="825"/>
      <c r="X26" s="804"/>
      <c r="Y26" s="806"/>
      <c r="Z26" s="806"/>
      <c r="AA26" s="815"/>
      <c r="AB26" s="817"/>
      <c r="AC26" s="393"/>
      <c r="AE26" s="387"/>
      <c r="AF26" s="387"/>
      <c r="AG26" s="387"/>
      <c r="AH26" s="387"/>
      <c r="AI26" s="387"/>
      <c r="AK26" s="802" t="s">
        <v>46</v>
      </c>
      <c r="AL26" s="764">
        <f>AL24+$AL$33</f>
        <v>0.454166666666667</v>
      </c>
      <c r="AM26" s="116">
        <f>AM24+2</f>
        <v>25</v>
      </c>
      <c r="AN26" s="117" t="s">
        <v>8</v>
      </c>
      <c r="AO26" s="117" t="s">
        <v>9</v>
      </c>
      <c r="AP26" s="118">
        <v>1</v>
      </c>
      <c r="AQ26" s="850" t="s">
        <v>10</v>
      </c>
      <c r="AR26" s="119">
        <v>2</v>
      </c>
      <c r="AS26" s="330"/>
      <c r="AT26" s="332" t="s">
        <v>10</v>
      </c>
      <c r="AU26" s="328"/>
      <c r="AW26" s="802" t="s">
        <v>46</v>
      </c>
      <c r="AX26" s="764">
        <f>AX24+$AL$33</f>
        <v>0.454166666666667</v>
      </c>
      <c r="AY26" s="116">
        <f>AY24+2</f>
        <v>26</v>
      </c>
      <c r="AZ26" s="117" t="s">
        <v>8</v>
      </c>
      <c r="BA26" s="117" t="s">
        <v>9</v>
      </c>
      <c r="BB26" s="118">
        <v>3</v>
      </c>
      <c r="BC26" s="850" t="s">
        <v>10</v>
      </c>
      <c r="BD26" s="119">
        <v>4</v>
      </c>
      <c r="BE26" s="330"/>
      <c r="BF26" s="332" t="s">
        <v>10</v>
      </c>
      <c r="BG26" s="328"/>
      <c r="BR26" s="120"/>
      <c r="BS26" s="104" t="s">
        <v>21</v>
      </c>
      <c r="BT26" s="105">
        <f>CU22</f>
        <v>15</v>
      </c>
      <c r="BU26" s="106" t="s">
        <v>10</v>
      </c>
      <c r="BV26" s="97">
        <v>1</v>
      </c>
      <c r="BW26" s="97">
        <v>2</v>
      </c>
      <c r="BX26" s="97">
        <v>3</v>
      </c>
      <c r="BY26" s="97">
        <v>4</v>
      </c>
      <c r="BZ26" s="97">
        <v>5</v>
      </c>
      <c r="CA26" s="97">
        <v>6</v>
      </c>
      <c r="CB26" s="97">
        <v>7</v>
      </c>
      <c r="CC26" s="97">
        <v>8</v>
      </c>
      <c r="CD26" s="97">
        <v>9</v>
      </c>
      <c r="CE26" s="97">
        <v>10</v>
      </c>
      <c r="CF26" s="97">
        <v>11</v>
      </c>
      <c r="CG26" s="97">
        <v>12</v>
      </c>
      <c r="CH26" s="97">
        <v>13</v>
      </c>
      <c r="CI26" s="97">
        <v>14</v>
      </c>
      <c r="CJ26" s="97">
        <v>15</v>
      </c>
      <c r="CK26" s="97">
        <v>16</v>
      </c>
      <c r="CL26" s="97">
        <v>17</v>
      </c>
      <c r="CM26" s="97">
        <v>18</v>
      </c>
      <c r="CN26" s="97">
        <v>19</v>
      </c>
      <c r="CO26" s="97">
        <v>20</v>
      </c>
      <c r="CP26" s="97">
        <v>21</v>
      </c>
      <c r="CQ26" s="97">
        <v>22</v>
      </c>
      <c r="CR26" s="97">
        <v>23</v>
      </c>
      <c r="CS26" s="97">
        <v>24</v>
      </c>
      <c r="CT26" s="97">
        <v>25</v>
      </c>
      <c r="CU26" s="97">
        <v>26</v>
      </c>
      <c r="CV26" s="97">
        <v>27</v>
      </c>
      <c r="CW26" s="97">
        <v>28</v>
      </c>
      <c r="CX26" s="97">
        <v>29</v>
      </c>
      <c r="CY26" s="97">
        <v>30</v>
      </c>
      <c r="CZ26" s="97">
        <v>31</v>
      </c>
      <c r="DA26" s="97">
        <v>32</v>
      </c>
      <c r="DB26" s="97">
        <v>33</v>
      </c>
      <c r="DC26" s="97">
        <v>34</v>
      </c>
      <c r="DD26" s="98">
        <v>35</v>
      </c>
      <c r="DE26" s="98">
        <v>36</v>
      </c>
      <c r="DF26" s="98">
        <v>37</v>
      </c>
      <c r="DG26" s="98">
        <v>38</v>
      </c>
      <c r="DH26" s="98">
        <v>39</v>
      </c>
      <c r="DI26" s="98">
        <v>40</v>
      </c>
      <c r="DJ26" s="123"/>
    </row>
    <row r="27" spans="1:114" ht="22.5" customHeight="1" thickTop="1" thickBot="1" x14ac:dyDescent="0.35">
      <c r="E27" s="791">
        <v>10</v>
      </c>
      <c r="F27" s="133"/>
      <c r="G27" s="809" t="str">
        <f>LOOKUP(E27,A$5:A$19,B$5:B$19)</f>
        <v>Kmochova "B"</v>
      </c>
      <c r="H27" s="810"/>
      <c r="I27" s="383">
        <f>W19</f>
        <v>14</v>
      </c>
      <c r="J27" s="384" t="s">
        <v>10</v>
      </c>
      <c r="K27" s="385">
        <f>U19</f>
        <v>18</v>
      </c>
      <c r="L27" s="395">
        <f>W21</f>
        <v>11</v>
      </c>
      <c r="M27" s="384" t="s">
        <v>10</v>
      </c>
      <c r="N27" s="385">
        <f>U21</f>
        <v>18</v>
      </c>
      <c r="O27" s="395">
        <f>W23</f>
        <v>10</v>
      </c>
      <c r="P27" s="384" t="s">
        <v>10</v>
      </c>
      <c r="Q27" s="385">
        <f>U23</f>
        <v>17</v>
      </c>
      <c r="R27" s="395">
        <f>W25</f>
        <v>6</v>
      </c>
      <c r="S27" s="384" t="s">
        <v>10</v>
      </c>
      <c r="T27" s="385">
        <f>U25</f>
        <v>13</v>
      </c>
      <c r="U27" s="832"/>
      <c r="V27" s="833"/>
      <c r="W27" s="833"/>
      <c r="X27" s="821">
        <f>I27+L27+O27+R27+U27</f>
        <v>41</v>
      </c>
      <c r="Y27" s="818" t="s">
        <v>10</v>
      </c>
      <c r="Z27" s="818">
        <f>K27+N27+Q27+T27+W27</f>
        <v>66</v>
      </c>
      <c r="AA27" s="819">
        <f>IF(X27=0,0,X27/Z27)</f>
        <v>0.62121212121212122</v>
      </c>
      <c r="AB27" s="820">
        <f>AE27+AF27+AG27+AH27+AI27+(AA27/100)</f>
        <v>4.0062121212121209</v>
      </c>
      <c r="AC27" s="402">
        <f>IF(AB27=0,"",RANK(AB27,AB$19:AB$27))</f>
        <v>5</v>
      </c>
      <c r="AE27" s="387">
        <f>IF(I27&gt;K27,2,IF(I27&lt;K27,1,0))</f>
        <v>1</v>
      </c>
      <c r="AF27" s="387">
        <f>IF(L27&gt;N27,2,IF(L27&lt;N27,1,0))</f>
        <v>1</v>
      </c>
      <c r="AG27" s="387">
        <f>IF(O27&gt;Q27,2,IF(O27&lt;Q27,1,0))</f>
        <v>1</v>
      </c>
      <c r="AH27" s="387">
        <f>IF(R27&gt;T27,2,IF(R27&lt;T27,1,0))</f>
        <v>1</v>
      </c>
      <c r="AI27" s="387">
        <f>IF(U27&gt;W27,2,IF(U27&lt;W27,1,0))</f>
        <v>0</v>
      </c>
      <c r="AK27" s="802"/>
      <c r="AL27" s="765"/>
      <c r="AM27" s="124" t="s">
        <v>14</v>
      </c>
      <c r="AN27" s="125">
        <f>AN25</f>
        <v>8</v>
      </c>
      <c r="AO27" s="125" t="str">
        <f>IF(AP26&lt;6,"A",IF(AP26&lt;11,"B",IF(AP26&lt;16,"C","D")))</f>
        <v>A</v>
      </c>
      <c r="AP27" s="126" t="str">
        <f ca="1">LOOKUP(AP26,$A$2:$A$27,$B$2:$B$20)</f>
        <v>Lipanská</v>
      </c>
      <c r="AQ27" s="851"/>
      <c r="AR27" s="127" t="str">
        <f ca="1">LOOKUP(AR26,$A$2:$A$27,$B$2:$B$20)</f>
        <v>Bezručova "A"</v>
      </c>
      <c r="AS27" s="331"/>
      <c r="AT27" s="333"/>
      <c r="AU27" s="329"/>
      <c r="AW27" s="802"/>
      <c r="AX27" s="765"/>
      <c r="AY27" s="124" t="s">
        <v>14</v>
      </c>
      <c r="AZ27" s="125">
        <f>AZ25</f>
        <v>9</v>
      </c>
      <c r="BA27" s="125" t="str">
        <f>IF(BB26&lt;6,"A",IF(BB26&lt;11,"B",IF(BB26&lt;16,"C","D")))</f>
        <v>A</v>
      </c>
      <c r="BB27" s="126" t="str">
        <f ca="1">LOOKUP(BB26,$A$2:$A$27,$B$2:$B$20)</f>
        <v>Pečky "A"</v>
      </c>
      <c r="BC27" s="851"/>
      <c r="BD27" s="127" t="str">
        <f ca="1">LOOKUP(BD26,$A$2:$A$27,$B$2:$B$20)</f>
        <v>Masarykova "B"</v>
      </c>
      <c r="BE27" s="331"/>
      <c r="BF27" s="333"/>
      <c r="BG27" s="329"/>
      <c r="BR27" s="139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1"/>
    </row>
    <row r="28" spans="1:114" ht="22.5" customHeight="1" thickTop="1" thickBot="1" x14ac:dyDescent="0.35">
      <c r="E28" s="836"/>
      <c r="F28" s="142"/>
      <c r="G28" s="837"/>
      <c r="H28" s="838"/>
      <c r="I28" s="406"/>
      <c r="J28" s="407"/>
      <c r="K28" s="408"/>
      <c r="L28" s="409"/>
      <c r="M28" s="407"/>
      <c r="N28" s="408"/>
      <c r="O28" s="409"/>
      <c r="P28" s="407"/>
      <c r="Q28" s="408"/>
      <c r="R28" s="409"/>
      <c r="S28" s="407"/>
      <c r="T28" s="408"/>
      <c r="U28" s="834"/>
      <c r="V28" s="835"/>
      <c r="W28" s="835"/>
      <c r="X28" s="828"/>
      <c r="Y28" s="829"/>
      <c r="Z28" s="829"/>
      <c r="AA28" s="830"/>
      <c r="AB28" s="831"/>
      <c r="AC28" s="418"/>
      <c r="AE28" s="387"/>
      <c r="AF28" s="387"/>
      <c r="AG28" s="387"/>
      <c r="AH28" s="387"/>
      <c r="AI28" s="387"/>
      <c r="AK28" s="802" t="s">
        <v>47</v>
      </c>
      <c r="AL28" s="764">
        <f>AL26+$AL$33</f>
        <v>0.46250000000000036</v>
      </c>
      <c r="AM28" s="116">
        <f>AM26+2</f>
        <v>27</v>
      </c>
      <c r="AN28" s="117" t="s">
        <v>8</v>
      </c>
      <c r="AO28" s="271" t="s">
        <v>9</v>
      </c>
      <c r="AP28" s="118">
        <f>AP26+5</f>
        <v>6</v>
      </c>
      <c r="AQ28" s="850" t="s">
        <v>10</v>
      </c>
      <c r="AR28" s="119">
        <f>AR26+5</f>
        <v>7</v>
      </c>
      <c r="AS28" s="330"/>
      <c r="AT28" s="332" t="s">
        <v>10</v>
      </c>
      <c r="AU28" s="328"/>
      <c r="AW28" s="802" t="s">
        <v>47</v>
      </c>
      <c r="AX28" s="764">
        <f>AX26+$AL$33</f>
        <v>0.46250000000000036</v>
      </c>
      <c r="AY28" s="116">
        <f>AY26+2</f>
        <v>28</v>
      </c>
      <c r="AZ28" s="117" t="s">
        <v>8</v>
      </c>
      <c r="BA28" s="271" t="s">
        <v>9</v>
      </c>
      <c r="BB28" s="118">
        <f>BB26+5</f>
        <v>8</v>
      </c>
      <c r="BC28" s="850" t="s">
        <v>10</v>
      </c>
      <c r="BD28" s="119">
        <f>BD26+5</f>
        <v>9</v>
      </c>
      <c r="BE28" s="330"/>
      <c r="BF28" s="332" t="s">
        <v>10</v>
      </c>
      <c r="BG28" s="328"/>
      <c r="BR28" s="113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5"/>
    </row>
    <row r="29" spans="1:114" ht="22.5" customHeight="1" thickTop="1" thickBot="1" x14ac:dyDescent="0.35">
      <c r="E29" s="188"/>
      <c r="F29" s="268"/>
      <c r="G29" s="269"/>
      <c r="H29" s="269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299"/>
      <c r="AB29" s="300"/>
      <c r="AC29" s="270"/>
      <c r="AE29" s="259"/>
      <c r="AF29" s="259"/>
      <c r="AG29" s="259"/>
      <c r="AH29" s="259"/>
      <c r="AI29" s="259"/>
      <c r="AK29" s="802"/>
      <c r="AL29" s="765"/>
      <c r="AM29" s="124" t="s">
        <v>14</v>
      </c>
      <c r="AN29" s="125">
        <f>AN27</f>
        <v>8</v>
      </c>
      <c r="AO29" s="272" t="str">
        <f>IF(AP28&lt;6,"A",IF(AP28&lt;11,"B",IF(AP28&lt;16,"C","D")))</f>
        <v>B</v>
      </c>
      <c r="AP29" s="126" t="str">
        <f ca="1">LOOKUP(AP28,$A$2:$A$27,$B$2:$B$20)</f>
        <v>Mnichovická</v>
      </c>
      <c r="AQ29" s="851"/>
      <c r="AR29" s="127" t="str">
        <f ca="1">LOOKUP(AR28,$A$2:$A$27,$B$2:$B$20)</f>
        <v>Ovčárecká "A"</v>
      </c>
      <c r="AS29" s="331"/>
      <c r="AT29" s="333"/>
      <c r="AU29" s="329"/>
      <c r="AW29" s="802"/>
      <c r="AX29" s="765"/>
      <c r="AY29" s="124" t="s">
        <v>14</v>
      </c>
      <c r="AZ29" s="125">
        <f>AZ27</f>
        <v>9</v>
      </c>
      <c r="BA29" s="272" t="str">
        <f>IF(BB28&lt;6,"A",IF(BB28&lt;11,"B",IF(BB28&lt;16,"C","D")))</f>
        <v>B</v>
      </c>
      <c r="BB29" s="126" t="str">
        <f ca="1">LOOKUP(BB28,$A$2:$A$27,$B$2:$B$20)</f>
        <v>Prok.Velikého "A"</v>
      </c>
      <c r="BC29" s="851"/>
      <c r="BD29" s="127" t="str">
        <f ca="1">LOOKUP(BD28,$A$2:$A$27,$B$2:$B$20)</f>
        <v>Pečky "B"</v>
      </c>
      <c r="BE29" s="331"/>
      <c r="BF29" s="333"/>
      <c r="BG29" s="329"/>
      <c r="BI29" s="6" t="str">
        <f>AK8</f>
        <v>4. KOLO</v>
      </c>
      <c r="BJ29" s="6">
        <f>AL8</f>
        <v>0.37916666666666676</v>
      </c>
      <c r="BK29" s="6">
        <f>AM8</f>
        <v>7</v>
      </c>
      <c r="BL29" s="6" t="str">
        <f t="shared" ref="BL29:BP30" si="3">AN8</f>
        <v>HŘIŠTĚ</v>
      </c>
      <c r="BM29" s="6" t="str">
        <f t="shared" si="3"/>
        <v>skupina</v>
      </c>
      <c r="BN29" s="6">
        <f t="shared" si="3"/>
        <v>3</v>
      </c>
      <c r="BO29" s="6" t="str">
        <f t="shared" si="3"/>
        <v>:</v>
      </c>
      <c r="BP29" s="6">
        <f t="shared" si="3"/>
        <v>5</v>
      </c>
      <c r="BR29" s="120"/>
      <c r="BS29" s="761" t="str">
        <f>BI29</f>
        <v>4. KOLO</v>
      </c>
      <c r="BT29" s="761"/>
      <c r="BU29" s="761"/>
      <c r="BV29" s="76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762">
        <f>BK29</f>
        <v>7</v>
      </c>
      <c r="CH29" s="762"/>
      <c r="CI29" s="763" t="s">
        <v>11</v>
      </c>
      <c r="CJ29" s="763"/>
      <c r="CK29" s="763"/>
      <c r="CL29" s="763"/>
      <c r="CM29" s="755" t="s">
        <v>12</v>
      </c>
      <c r="CN29" s="756">
        <f>BJ29</f>
        <v>0.37916666666666676</v>
      </c>
      <c r="CO29" s="756"/>
      <c r="CP29" s="757" t="s">
        <v>9</v>
      </c>
      <c r="CQ29" s="757"/>
      <c r="CR29" s="758" t="str">
        <f>BM30</f>
        <v>A</v>
      </c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2"/>
      <c r="DE29" s="759" t="s">
        <v>13</v>
      </c>
      <c r="DF29" s="759"/>
      <c r="DG29" s="759"/>
      <c r="DH29" s="760">
        <f>BL30</f>
        <v>8</v>
      </c>
      <c r="DI29" s="760"/>
      <c r="DJ29" s="123"/>
    </row>
    <row r="30" spans="1:114" ht="22.5" customHeight="1" thickTop="1" x14ac:dyDescent="0.3">
      <c r="E30" s="852" t="s">
        <v>65</v>
      </c>
      <c r="F30" s="853"/>
      <c r="G30" s="853"/>
      <c r="H30" s="854"/>
      <c r="I30" s="749">
        <f>E33</f>
        <v>11</v>
      </c>
      <c r="J30" s="750"/>
      <c r="K30" s="751"/>
      <c r="L30" s="752">
        <f>E35</f>
        <v>12</v>
      </c>
      <c r="M30" s="750"/>
      <c r="N30" s="751"/>
      <c r="O30" s="752">
        <f>E37</f>
        <v>13</v>
      </c>
      <c r="P30" s="750"/>
      <c r="Q30" s="750"/>
      <c r="R30" s="752">
        <f>E39</f>
        <v>14</v>
      </c>
      <c r="S30" s="750"/>
      <c r="T30" s="751"/>
      <c r="U30" s="750">
        <f>E41</f>
        <v>15</v>
      </c>
      <c r="V30" s="750"/>
      <c r="W30" s="750"/>
      <c r="X30" s="768" t="s">
        <v>3</v>
      </c>
      <c r="Y30" s="769"/>
      <c r="Z30" s="769"/>
      <c r="AA30" s="774" t="s">
        <v>4</v>
      </c>
      <c r="AB30" s="777" t="s">
        <v>5</v>
      </c>
      <c r="AC30" s="780" t="s">
        <v>6</v>
      </c>
      <c r="AE30" s="259"/>
      <c r="AF30" s="259"/>
      <c r="AG30" s="259"/>
      <c r="AH30" s="259"/>
      <c r="AI30" s="259"/>
      <c r="AK30" s="766" t="s">
        <v>72</v>
      </c>
      <c r="AL30" s="764">
        <f>AL28+$AL$33</f>
        <v>0.47083333333333371</v>
      </c>
      <c r="AM30" s="116">
        <f>AM28+2</f>
        <v>29</v>
      </c>
      <c r="AN30" s="117" t="s">
        <v>8</v>
      </c>
      <c r="AO30" s="273" t="s">
        <v>9</v>
      </c>
      <c r="AP30" s="118">
        <f>AP28+5</f>
        <v>11</v>
      </c>
      <c r="AQ30" s="850" t="s">
        <v>10</v>
      </c>
      <c r="AR30" s="119">
        <f>AR28+5</f>
        <v>12</v>
      </c>
      <c r="AS30" s="330"/>
      <c r="AT30" s="332" t="s">
        <v>10</v>
      </c>
      <c r="AU30" s="328"/>
      <c r="AW30" s="766" t="s">
        <v>72</v>
      </c>
      <c r="AX30" s="764">
        <f>AX28+$AL$33</f>
        <v>0.47083333333333371</v>
      </c>
      <c r="AY30" s="116">
        <f>AY28+2</f>
        <v>30</v>
      </c>
      <c r="AZ30" s="117" t="s">
        <v>8</v>
      </c>
      <c r="BA30" s="273" t="s">
        <v>9</v>
      </c>
      <c r="BB30" s="118">
        <f>BB28+5</f>
        <v>13</v>
      </c>
      <c r="BC30" s="850" t="s">
        <v>10</v>
      </c>
      <c r="BD30" s="119">
        <f>BD28+5</f>
        <v>14</v>
      </c>
      <c r="BE30" s="330"/>
      <c r="BF30" s="332" t="s">
        <v>10</v>
      </c>
      <c r="BG30" s="328"/>
      <c r="BL30" s="6">
        <f t="shared" si="3"/>
        <v>8</v>
      </c>
      <c r="BM30" s="6" t="str">
        <f t="shared" si="3"/>
        <v>A</v>
      </c>
      <c r="BN30" s="6" t="str">
        <f t="shared" ca="1" si="3"/>
        <v>Pečky "A"</v>
      </c>
      <c r="BO30" s="6">
        <f t="shared" si="3"/>
        <v>0</v>
      </c>
      <c r="BP30" s="6" t="str">
        <f t="shared" ca="1" si="3"/>
        <v>Ovčárecká "B"</v>
      </c>
      <c r="BR30" s="120"/>
      <c r="BS30" s="761"/>
      <c r="BT30" s="761"/>
      <c r="BU30" s="761"/>
      <c r="BV30" s="76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762"/>
      <c r="CH30" s="762"/>
      <c r="CI30" s="763"/>
      <c r="CJ30" s="763"/>
      <c r="CK30" s="763"/>
      <c r="CL30" s="763"/>
      <c r="CM30" s="755"/>
      <c r="CN30" s="756"/>
      <c r="CO30" s="756"/>
      <c r="CP30" s="757"/>
      <c r="CQ30" s="757"/>
      <c r="CR30" s="758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2"/>
      <c r="DE30" s="759"/>
      <c r="DF30" s="759"/>
      <c r="DG30" s="759"/>
      <c r="DH30" s="760"/>
      <c r="DI30" s="760"/>
      <c r="DJ30" s="123"/>
    </row>
    <row r="31" spans="1:114" ht="22.5" customHeight="1" thickBot="1" x14ac:dyDescent="0.35">
      <c r="E31" s="855"/>
      <c r="F31" s="856"/>
      <c r="G31" s="856"/>
      <c r="H31" s="857"/>
      <c r="I31" s="807" t="str">
        <f>G33</f>
        <v>Velim</v>
      </c>
      <c r="J31" s="753"/>
      <c r="K31" s="753"/>
      <c r="L31" s="753" t="str">
        <f>G35</f>
        <v>Kmochova "A"</v>
      </c>
      <c r="M31" s="753"/>
      <c r="N31" s="753"/>
      <c r="O31" s="753" t="str">
        <f>G37</f>
        <v>Masarykova "A"</v>
      </c>
      <c r="P31" s="753"/>
      <c r="Q31" s="753"/>
      <c r="R31" s="753" t="str">
        <f>G39</f>
        <v>Bezručova "B"</v>
      </c>
      <c r="S31" s="753"/>
      <c r="T31" s="753"/>
      <c r="U31" s="753" t="str">
        <f>G41</f>
        <v>Prok.Velikého "B"</v>
      </c>
      <c r="V31" s="753"/>
      <c r="W31" s="753"/>
      <c r="X31" s="770"/>
      <c r="Y31" s="771"/>
      <c r="Z31" s="771"/>
      <c r="AA31" s="775"/>
      <c r="AB31" s="778"/>
      <c r="AC31" s="781"/>
      <c r="AE31" s="259"/>
      <c r="AF31" s="259"/>
      <c r="AG31" s="259"/>
      <c r="AH31" s="259"/>
      <c r="AI31" s="259"/>
      <c r="AK31" s="767"/>
      <c r="AL31" s="765"/>
      <c r="AM31" s="124" t="s">
        <v>14</v>
      </c>
      <c r="AN31" s="125">
        <f>AN29</f>
        <v>8</v>
      </c>
      <c r="AO31" s="274" t="str">
        <f>IF(AP30&lt;6,"A",IF(AP30&lt;11,"B",IF(AP30&lt;16,"C","D")))</f>
        <v>C</v>
      </c>
      <c r="AP31" s="126" t="str">
        <f ca="1">LOOKUP(AP30,$A$2:$A$27,$B$2:$B$20)</f>
        <v>Velim</v>
      </c>
      <c r="AQ31" s="851"/>
      <c r="AR31" s="127" t="str">
        <f ca="1">LOOKUP(AR30,$A$2:$A$27,$B$2:$B$20)</f>
        <v>Kmochova "A"</v>
      </c>
      <c r="AS31" s="331"/>
      <c r="AT31" s="333"/>
      <c r="AU31" s="329"/>
      <c r="AW31" s="767"/>
      <c r="AX31" s="765"/>
      <c r="AY31" s="124" t="s">
        <v>14</v>
      </c>
      <c r="AZ31" s="125">
        <f>AZ29</f>
        <v>9</v>
      </c>
      <c r="BA31" s="274" t="str">
        <f>IF(BB30&lt;6,"A",IF(BB30&lt;11,"B",IF(BB30&lt;16,"C","D")))</f>
        <v>C</v>
      </c>
      <c r="BB31" s="126" t="str">
        <f ca="1">LOOKUP(BB30,$A$2:$A$27,$B$2:$B$20)</f>
        <v>Masarykova "A"</v>
      </c>
      <c r="BC31" s="851"/>
      <c r="BD31" s="127" t="str">
        <f ca="1">LOOKUP(BD30,$A$2:$A$27,$B$2:$B$20)</f>
        <v>Bezručova "B"</v>
      </c>
      <c r="BE31" s="331"/>
      <c r="BF31" s="333"/>
      <c r="BG31" s="329"/>
      <c r="BR31" s="120"/>
      <c r="BS31" s="128"/>
      <c r="BT31" s="128"/>
      <c r="BU31" s="128"/>
      <c r="BV31" s="128"/>
      <c r="BW31" s="587" t="s">
        <v>16</v>
      </c>
      <c r="BX31" s="587"/>
      <c r="BY31" s="90">
        <f>BN29</f>
        <v>3</v>
      </c>
      <c r="BZ31" s="91" t="s">
        <v>17</v>
      </c>
      <c r="CA31" s="585" t="str">
        <f>LOOKUP(BY31,$A$5:$A$20,$B$5:$B$20)</f>
        <v>Pečky "A"</v>
      </c>
      <c r="CB31" s="585"/>
      <c r="CC31" s="585"/>
      <c r="CD31" s="585"/>
      <c r="CE31" s="585"/>
      <c r="CF31" s="585"/>
      <c r="CG31" s="585"/>
      <c r="CH31" s="585"/>
      <c r="CI31" s="585"/>
      <c r="CJ31" s="585"/>
      <c r="CK31" s="789"/>
      <c r="CL31" s="789"/>
      <c r="CM31" s="129"/>
      <c r="CN31" s="129"/>
      <c r="CO31" s="129"/>
      <c r="CP31" s="129"/>
      <c r="CQ31" s="129"/>
      <c r="CR31" s="128"/>
      <c r="CS31" s="587" t="s">
        <v>16</v>
      </c>
      <c r="CT31" s="587"/>
      <c r="CU31" s="90">
        <f>BP29</f>
        <v>5</v>
      </c>
      <c r="CV31" s="91" t="s">
        <v>17</v>
      </c>
      <c r="CW31" s="585" t="str">
        <f>LOOKUP(CU31,$A$5:$A$20,$B$5:$B$20)</f>
        <v>Ovčárecká "B"</v>
      </c>
      <c r="CX31" s="585"/>
      <c r="CY31" s="585"/>
      <c r="CZ31" s="585"/>
      <c r="DA31" s="585"/>
      <c r="DB31" s="585"/>
      <c r="DC31" s="585"/>
      <c r="DD31" s="585"/>
      <c r="DE31" s="585"/>
      <c r="DF31" s="585"/>
      <c r="DG31" s="585"/>
      <c r="DH31" s="585"/>
      <c r="DI31" s="585"/>
      <c r="DJ31" s="123"/>
    </row>
    <row r="32" spans="1:114" ht="22.5" customHeight="1" thickTop="1" thickBot="1" x14ac:dyDescent="0.3">
      <c r="E32" s="858"/>
      <c r="F32" s="859"/>
      <c r="G32" s="859"/>
      <c r="H32" s="860"/>
      <c r="I32" s="808"/>
      <c r="J32" s="754"/>
      <c r="K32" s="754"/>
      <c r="L32" s="754"/>
      <c r="M32" s="754"/>
      <c r="N32" s="754"/>
      <c r="O32" s="754"/>
      <c r="P32" s="754"/>
      <c r="Q32" s="754"/>
      <c r="R32" s="754"/>
      <c r="S32" s="754"/>
      <c r="T32" s="754"/>
      <c r="U32" s="754"/>
      <c r="V32" s="754"/>
      <c r="W32" s="754"/>
      <c r="X32" s="772"/>
      <c r="Y32" s="773"/>
      <c r="Z32" s="773"/>
      <c r="AA32" s="776"/>
      <c r="AB32" s="779"/>
      <c r="AC32" s="782"/>
      <c r="AE32" s="259"/>
      <c r="AF32" s="259"/>
      <c r="AG32" s="259"/>
      <c r="AH32" s="259"/>
      <c r="AI32" s="259"/>
      <c r="AK32" s="67"/>
      <c r="AL32" s="68"/>
      <c r="AM32" s="68"/>
      <c r="AN32" s="68"/>
      <c r="AO32" s="68"/>
      <c r="AP32" s="69"/>
      <c r="AQ32" s="70"/>
      <c r="AR32" s="69"/>
      <c r="AS32" s="71"/>
      <c r="AT32" s="71"/>
      <c r="AU32" s="71"/>
      <c r="AW32" s="439"/>
      <c r="AX32" s="68"/>
      <c r="AY32" s="68"/>
      <c r="AZ32" s="68"/>
      <c r="BA32" s="68"/>
      <c r="BB32" s="69"/>
      <c r="BC32" s="441"/>
      <c r="BD32" s="69"/>
      <c r="BE32" s="442"/>
      <c r="BF32" s="442"/>
      <c r="BG32" s="442"/>
      <c r="BR32" s="120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31"/>
      <c r="DE32" s="131"/>
      <c r="DF32" s="131"/>
      <c r="DG32" s="131"/>
      <c r="DH32" s="131"/>
      <c r="DI32" s="131"/>
      <c r="DJ32" s="123"/>
    </row>
    <row r="33" spans="5:114" ht="22.5" customHeight="1" thickTop="1" x14ac:dyDescent="0.25">
      <c r="E33" s="790">
        <v>11</v>
      </c>
      <c r="F33" s="130"/>
      <c r="G33" s="792" t="str">
        <f>LOOKUP(E33,A$5:A$19,B$5:B$19)</f>
        <v>Velim</v>
      </c>
      <c r="H33" s="793"/>
      <c r="I33" s="796"/>
      <c r="J33" s="797"/>
      <c r="K33" s="798"/>
      <c r="L33" s="787">
        <v>7</v>
      </c>
      <c r="M33" s="783" t="s">
        <v>10</v>
      </c>
      <c r="N33" s="785">
        <v>17</v>
      </c>
      <c r="O33" s="787">
        <v>18</v>
      </c>
      <c r="P33" s="783" t="s">
        <v>10</v>
      </c>
      <c r="Q33" s="785">
        <v>12</v>
      </c>
      <c r="R33" s="787">
        <v>18</v>
      </c>
      <c r="S33" s="783" t="s">
        <v>10</v>
      </c>
      <c r="T33" s="785">
        <v>14</v>
      </c>
      <c r="U33" s="787">
        <v>24</v>
      </c>
      <c r="V33" s="783" t="s">
        <v>10</v>
      </c>
      <c r="W33" s="783">
        <v>4</v>
      </c>
      <c r="X33" s="803">
        <f>I33+L33+O33+R33+U33</f>
        <v>67</v>
      </c>
      <c r="Y33" s="805" t="s">
        <v>10</v>
      </c>
      <c r="Z33" s="805">
        <f>K33+N33+Q33+T33+W33</f>
        <v>47</v>
      </c>
      <c r="AA33" s="814">
        <f>IF(X33=0,0,X33/Z33)</f>
        <v>1.425531914893617</v>
      </c>
      <c r="AB33" s="816">
        <f>AE33+AF33+AG33+AH33+AI33+(AA33/100)</f>
        <v>7.0142553191489361</v>
      </c>
      <c r="AC33" s="392">
        <f>IF(AB33=0,"",RANK(AB33,AB$33:AB$42))</f>
        <v>2</v>
      </c>
      <c r="AE33" s="387">
        <f>IF(I33&gt;K33,2,IF(I33&lt;K33,1,0))</f>
        <v>0</v>
      </c>
      <c r="AF33" s="387">
        <f>IF(L33&gt;N33,2,IF(L33&lt;N33,1,0))</f>
        <v>1</v>
      </c>
      <c r="AG33" s="387">
        <f>IF(O33&gt;Q33,2,IF(O33&lt;Q33,1,0))</f>
        <v>2</v>
      </c>
      <c r="AH33" s="387">
        <f>IF(R33&gt;T33,2,IF(R33&lt;T33,1,0))</f>
        <v>2</v>
      </c>
      <c r="AI33" s="387">
        <f>IF(U33&gt;W33,2,IF(U33&lt;W33,1,0))</f>
        <v>2</v>
      </c>
      <c r="AK33" s="72"/>
      <c r="AL33" s="75">
        <v>8.3333333333333332E-3</v>
      </c>
      <c r="AM33" s="73"/>
      <c r="AN33" s="73"/>
      <c r="AO33" s="73"/>
      <c r="AP33" s="74"/>
      <c r="AQ33" s="70"/>
      <c r="AR33" s="74"/>
      <c r="AS33" s="71"/>
      <c r="AT33" s="71"/>
      <c r="AU33" s="71"/>
      <c r="AW33" s="440"/>
      <c r="AX33" s="73"/>
      <c r="AY33" s="73"/>
      <c r="AZ33" s="73"/>
      <c r="BA33" s="73"/>
      <c r="BB33" s="74"/>
      <c r="BC33" s="441"/>
      <c r="BD33" s="74"/>
      <c r="BE33" s="442"/>
      <c r="BF33" s="442"/>
      <c r="BG33" s="442"/>
      <c r="BR33" s="120"/>
      <c r="BS33" s="94" t="s">
        <v>21</v>
      </c>
      <c r="BT33" s="95">
        <f>BY31</f>
        <v>3</v>
      </c>
      <c r="BU33" s="96" t="s">
        <v>10</v>
      </c>
      <c r="BV33" s="97">
        <v>1</v>
      </c>
      <c r="BW33" s="97">
        <v>2</v>
      </c>
      <c r="BX33" s="97">
        <v>3</v>
      </c>
      <c r="BY33" s="97">
        <v>4</v>
      </c>
      <c r="BZ33" s="97">
        <v>5</v>
      </c>
      <c r="CA33" s="97">
        <v>6</v>
      </c>
      <c r="CB33" s="97">
        <v>7</v>
      </c>
      <c r="CC33" s="97">
        <v>8</v>
      </c>
      <c r="CD33" s="97">
        <v>9</v>
      </c>
      <c r="CE33" s="97">
        <v>10</v>
      </c>
      <c r="CF33" s="97">
        <v>11</v>
      </c>
      <c r="CG33" s="97">
        <v>12</v>
      </c>
      <c r="CH33" s="97">
        <v>13</v>
      </c>
      <c r="CI33" s="97">
        <v>14</v>
      </c>
      <c r="CJ33" s="97">
        <v>15</v>
      </c>
      <c r="CK33" s="97">
        <v>16</v>
      </c>
      <c r="CL33" s="97">
        <v>17</v>
      </c>
      <c r="CM33" s="97">
        <v>18</v>
      </c>
      <c r="CN33" s="97">
        <v>19</v>
      </c>
      <c r="CO33" s="97">
        <v>20</v>
      </c>
      <c r="CP33" s="97">
        <v>21</v>
      </c>
      <c r="CQ33" s="97">
        <v>22</v>
      </c>
      <c r="CR33" s="97">
        <v>23</v>
      </c>
      <c r="CS33" s="97">
        <v>24</v>
      </c>
      <c r="CT33" s="97">
        <v>25</v>
      </c>
      <c r="CU33" s="97">
        <v>26</v>
      </c>
      <c r="CV33" s="97">
        <v>27</v>
      </c>
      <c r="CW33" s="97">
        <v>28</v>
      </c>
      <c r="CX33" s="97">
        <v>29</v>
      </c>
      <c r="CY33" s="97">
        <v>30</v>
      </c>
      <c r="CZ33" s="97">
        <v>31</v>
      </c>
      <c r="DA33" s="97">
        <v>32</v>
      </c>
      <c r="DB33" s="97">
        <v>33</v>
      </c>
      <c r="DC33" s="97">
        <v>34</v>
      </c>
      <c r="DD33" s="98">
        <v>35</v>
      </c>
      <c r="DE33" s="98">
        <v>36</v>
      </c>
      <c r="DF33" s="98">
        <v>37</v>
      </c>
      <c r="DG33" s="98">
        <v>38</v>
      </c>
      <c r="DH33" s="98">
        <v>39</v>
      </c>
      <c r="DI33" s="98">
        <v>40</v>
      </c>
      <c r="DJ33" s="123"/>
    </row>
    <row r="34" spans="5:114" ht="22.5" customHeight="1" x14ac:dyDescent="0.25">
      <c r="E34" s="791"/>
      <c r="F34" s="132"/>
      <c r="G34" s="794"/>
      <c r="H34" s="795"/>
      <c r="I34" s="799"/>
      <c r="J34" s="800"/>
      <c r="K34" s="801"/>
      <c r="L34" s="788"/>
      <c r="M34" s="784"/>
      <c r="N34" s="786"/>
      <c r="O34" s="788"/>
      <c r="P34" s="784"/>
      <c r="Q34" s="786"/>
      <c r="R34" s="788"/>
      <c r="S34" s="784"/>
      <c r="T34" s="786"/>
      <c r="U34" s="788"/>
      <c r="V34" s="784"/>
      <c r="W34" s="784"/>
      <c r="X34" s="804"/>
      <c r="Y34" s="806"/>
      <c r="Z34" s="806"/>
      <c r="AA34" s="815"/>
      <c r="AB34" s="817"/>
      <c r="AC34" s="393"/>
      <c r="AE34" s="387"/>
      <c r="AF34" s="387"/>
      <c r="AG34" s="387"/>
      <c r="AH34" s="387"/>
      <c r="AI34" s="387"/>
      <c r="AK34" s="439"/>
      <c r="AL34" s="68"/>
      <c r="AM34" s="68"/>
      <c r="AN34" s="68"/>
      <c r="AO34" s="68"/>
      <c r="AP34" s="69"/>
      <c r="AQ34" s="441"/>
      <c r="AR34" s="69"/>
      <c r="AS34" s="442"/>
      <c r="AT34" s="442"/>
      <c r="AU34" s="442"/>
      <c r="BR34" s="120"/>
      <c r="BS34" s="134"/>
      <c r="BT34" s="135"/>
      <c r="BU34" s="136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8"/>
      <c r="DE34" s="138"/>
      <c r="DF34" s="138"/>
      <c r="DG34" s="138"/>
      <c r="DH34" s="138"/>
      <c r="DI34" s="138"/>
      <c r="DJ34" s="123"/>
    </row>
    <row r="35" spans="5:114" ht="22.5" customHeight="1" x14ac:dyDescent="0.25">
      <c r="E35" s="791">
        <v>12</v>
      </c>
      <c r="F35" s="133"/>
      <c r="G35" s="809" t="str">
        <f>LOOKUP(E35,A$5:A$19,B$5:B$19)</f>
        <v>Kmochova "A"</v>
      </c>
      <c r="H35" s="810"/>
      <c r="I35" s="383">
        <f>N33</f>
        <v>17</v>
      </c>
      <c r="J35" s="384" t="s">
        <v>10</v>
      </c>
      <c r="K35" s="385">
        <f>L33</f>
        <v>7</v>
      </c>
      <c r="L35" s="813"/>
      <c r="M35" s="800"/>
      <c r="N35" s="801"/>
      <c r="O35" s="788">
        <v>16</v>
      </c>
      <c r="P35" s="784" t="s">
        <v>10</v>
      </c>
      <c r="Q35" s="786">
        <v>7</v>
      </c>
      <c r="R35" s="788">
        <v>19</v>
      </c>
      <c r="S35" s="784" t="s">
        <v>10</v>
      </c>
      <c r="T35" s="786">
        <v>12</v>
      </c>
      <c r="U35" s="788">
        <v>19</v>
      </c>
      <c r="V35" s="784" t="s">
        <v>10</v>
      </c>
      <c r="W35" s="784">
        <v>6</v>
      </c>
      <c r="X35" s="821">
        <f>I35+L35+O35+R35+U35</f>
        <v>71</v>
      </c>
      <c r="Y35" s="818" t="s">
        <v>10</v>
      </c>
      <c r="Z35" s="818">
        <f>K35+N35+Q35+T35+W35</f>
        <v>32</v>
      </c>
      <c r="AA35" s="819">
        <f>IF(X35=0,0,X35/Z35)</f>
        <v>2.21875</v>
      </c>
      <c r="AB35" s="820">
        <f>AE35+AF35+AG35+AH35+AI35+(AA35/100)</f>
        <v>8.0221874999999994</v>
      </c>
      <c r="AC35" s="402">
        <f>IF(AB35=0,"",RANK(AB35,AB$33:AB$42))</f>
        <v>1</v>
      </c>
      <c r="AE35" s="387">
        <f>IF(I35&gt;K35,2,IF(I35&lt;K35,1,0))</f>
        <v>2</v>
      </c>
      <c r="AF35" s="387">
        <f>IF(L35&gt;N35,2,IF(L35&lt;N35,1,0))</f>
        <v>0</v>
      </c>
      <c r="AG35" s="387">
        <f>IF(O35&gt;Q35,2,IF(O35&lt;Q35,1,0))</f>
        <v>2</v>
      </c>
      <c r="AH35" s="387">
        <f>IF(R35&gt;T35,2,IF(R35&lt;T35,1,0))</f>
        <v>2</v>
      </c>
      <c r="AI35" s="387">
        <f>IF(U35&gt;W35,2,IF(U35&lt;W35,1,0))</f>
        <v>2</v>
      </c>
      <c r="AK35" s="440"/>
      <c r="AL35" s="73"/>
      <c r="AM35" s="73"/>
      <c r="AN35" s="73"/>
      <c r="AO35" s="73"/>
      <c r="AP35" s="74"/>
      <c r="AQ35" s="441"/>
      <c r="AR35" s="74"/>
      <c r="AS35" s="442"/>
      <c r="AT35" s="442"/>
      <c r="AU35" s="442"/>
      <c r="BR35" s="120"/>
      <c r="BS35" s="104" t="s">
        <v>21</v>
      </c>
      <c r="BT35" s="105">
        <f>CU31</f>
        <v>5</v>
      </c>
      <c r="BU35" s="106" t="s">
        <v>10</v>
      </c>
      <c r="BV35" s="97">
        <v>1</v>
      </c>
      <c r="BW35" s="97">
        <v>2</v>
      </c>
      <c r="BX35" s="97">
        <v>3</v>
      </c>
      <c r="BY35" s="97">
        <v>4</v>
      </c>
      <c r="BZ35" s="97">
        <v>5</v>
      </c>
      <c r="CA35" s="97">
        <v>6</v>
      </c>
      <c r="CB35" s="97">
        <v>7</v>
      </c>
      <c r="CC35" s="97">
        <v>8</v>
      </c>
      <c r="CD35" s="97">
        <v>9</v>
      </c>
      <c r="CE35" s="97">
        <v>10</v>
      </c>
      <c r="CF35" s="97">
        <v>11</v>
      </c>
      <c r="CG35" s="97">
        <v>12</v>
      </c>
      <c r="CH35" s="97">
        <v>13</v>
      </c>
      <c r="CI35" s="97">
        <v>14</v>
      </c>
      <c r="CJ35" s="97">
        <v>15</v>
      </c>
      <c r="CK35" s="97">
        <v>16</v>
      </c>
      <c r="CL35" s="97">
        <v>17</v>
      </c>
      <c r="CM35" s="97">
        <v>18</v>
      </c>
      <c r="CN35" s="97">
        <v>19</v>
      </c>
      <c r="CO35" s="97">
        <v>20</v>
      </c>
      <c r="CP35" s="97">
        <v>21</v>
      </c>
      <c r="CQ35" s="97">
        <v>22</v>
      </c>
      <c r="CR35" s="97">
        <v>23</v>
      </c>
      <c r="CS35" s="97">
        <v>24</v>
      </c>
      <c r="CT35" s="97">
        <v>25</v>
      </c>
      <c r="CU35" s="97">
        <v>26</v>
      </c>
      <c r="CV35" s="97">
        <v>27</v>
      </c>
      <c r="CW35" s="97">
        <v>28</v>
      </c>
      <c r="CX35" s="97">
        <v>29</v>
      </c>
      <c r="CY35" s="97">
        <v>30</v>
      </c>
      <c r="CZ35" s="97">
        <v>31</v>
      </c>
      <c r="DA35" s="97">
        <v>32</v>
      </c>
      <c r="DB35" s="97">
        <v>33</v>
      </c>
      <c r="DC35" s="97">
        <v>34</v>
      </c>
      <c r="DD35" s="98">
        <v>35</v>
      </c>
      <c r="DE35" s="98">
        <v>36</v>
      </c>
      <c r="DF35" s="98">
        <v>37</v>
      </c>
      <c r="DG35" s="98">
        <v>38</v>
      </c>
      <c r="DH35" s="98">
        <v>39</v>
      </c>
      <c r="DI35" s="98">
        <v>40</v>
      </c>
      <c r="DJ35" s="123"/>
    </row>
    <row r="36" spans="5:114" ht="22.5" customHeight="1" thickBot="1" x14ac:dyDescent="0.3">
      <c r="E36" s="791"/>
      <c r="F36" s="132"/>
      <c r="G36" s="811"/>
      <c r="H36" s="812"/>
      <c r="I36" s="383"/>
      <c r="J36" s="384"/>
      <c r="K36" s="385"/>
      <c r="L36" s="813"/>
      <c r="M36" s="800"/>
      <c r="N36" s="801"/>
      <c r="O36" s="788"/>
      <c r="P36" s="784"/>
      <c r="Q36" s="786"/>
      <c r="R36" s="788"/>
      <c r="S36" s="784"/>
      <c r="T36" s="786"/>
      <c r="U36" s="788"/>
      <c r="V36" s="784"/>
      <c r="W36" s="784"/>
      <c r="X36" s="804"/>
      <c r="Y36" s="806"/>
      <c r="Z36" s="806"/>
      <c r="AA36" s="815"/>
      <c r="AB36" s="817"/>
      <c r="AC36" s="393"/>
      <c r="AE36" s="387"/>
      <c r="AF36" s="387"/>
      <c r="AG36" s="387"/>
      <c r="AH36" s="387"/>
      <c r="AI36" s="387"/>
      <c r="BR36" s="139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1"/>
    </row>
    <row r="37" spans="5:114" ht="22.5" customHeight="1" thickTop="1" x14ac:dyDescent="0.25">
      <c r="E37" s="791">
        <v>13</v>
      </c>
      <c r="F37" s="133"/>
      <c r="G37" s="809" t="str">
        <f>LOOKUP(E37,A$5:A$19,B$5:B$19)</f>
        <v>Masarykova "A"</v>
      </c>
      <c r="H37" s="810"/>
      <c r="I37" s="383">
        <f>Q33</f>
        <v>12</v>
      </c>
      <c r="J37" s="384" t="s">
        <v>10</v>
      </c>
      <c r="K37" s="385">
        <f>O33</f>
        <v>18</v>
      </c>
      <c r="L37" s="395">
        <f>Q35</f>
        <v>7</v>
      </c>
      <c r="M37" s="384" t="s">
        <v>10</v>
      </c>
      <c r="N37" s="385">
        <f>O35</f>
        <v>16</v>
      </c>
      <c r="O37" s="813"/>
      <c r="P37" s="800"/>
      <c r="Q37" s="801"/>
      <c r="R37" s="788">
        <v>22</v>
      </c>
      <c r="S37" s="784" t="s">
        <v>10</v>
      </c>
      <c r="T37" s="786">
        <v>8</v>
      </c>
      <c r="U37" s="788">
        <v>27</v>
      </c>
      <c r="V37" s="784" t="s">
        <v>10</v>
      </c>
      <c r="W37" s="784">
        <v>5</v>
      </c>
      <c r="X37" s="821">
        <f>I37+L37+O37+R37+U37</f>
        <v>68</v>
      </c>
      <c r="Y37" s="818" t="s">
        <v>10</v>
      </c>
      <c r="Z37" s="818">
        <f>K37+N37+Q37+T37+W37</f>
        <v>47</v>
      </c>
      <c r="AA37" s="819">
        <f>IF(X37=0,0,X37/Z37)</f>
        <v>1.446808510638298</v>
      </c>
      <c r="AB37" s="820">
        <f>AE37+AF37+AG37+AH37+AI37+(AA37/100)</f>
        <v>6.0144680851063832</v>
      </c>
      <c r="AC37" s="402">
        <f>IF(AB37=0,"",RANK(AB37,AB$33:AB$42))</f>
        <v>3</v>
      </c>
      <c r="AE37" s="387">
        <f>IF(I37&gt;K37,2,IF(I37&lt;K37,1,0))</f>
        <v>1</v>
      </c>
      <c r="AF37" s="387">
        <f>IF(L37&gt;N37,2,IF(L37&lt;N37,1,0))</f>
        <v>1</v>
      </c>
      <c r="AG37" s="387">
        <f>IF(O37&gt;Q37,2,IF(O37&lt;Q37,1,0))</f>
        <v>0</v>
      </c>
      <c r="AH37" s="387">
        <f>IF(R37&gt;T37,2,IF(R37&lt;T37,1,0))</f>
        <v>2</v>
      </c>
      <c r="AI37" s="387">
        <f>IF(U37&gt;W37,2,IF(U37&lt;W37,1,0))</f>
        <v>2</v>
      </c>
      <c r="BR37" s="113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5"/>
    </row>
    <row r="38" spans="5:114" ht="22.5" customHeight="1" x14ac:dyDescent="0.25">
      <c r="E38" s="791"/>
      <c r="F38" s="132"/>
      <c r="G38" s="811"/>
      <c r="H38" s="812"/>
      <c r="I38" s="383"/>
      <c r="J38" s="384"/>
      <c r="K38" s="385"/>
      <c r="L38" s="395"/>
      <c r="M38" s="384"/>
      <c r="N38" s="385"/>
      <c r="O38" s="813"/>
      <c r="P38" s="800"/>
      <c r="Q38" s="801"/>
      <c r="R38" s="788"/>
      <c r="S38" s="784"/>
      <c r="T38" s="786"/>
      <c r="U38" s="788"/>
      <c r="V38" s="784"/>
      <c r="W38" s="784"/>
      <c r="X38" s="804"/>
      <c r="Y38" s="806"/>
      <c r="Z38" s="806"/>
      <c r="AA38" s="815"/>
      <c r="AB38" s="817"/>
      <c r="AC38" s="393"/>
      <c r="AE38" s="387"/>
      <c r="AF38" s="387"/>
      <c r="AG38" s="387"/>
      <c r="AH38" s="387"/>
      <c r="AI38" s="387"/>
      <c r="BI38" s="6" t="str">
        <f>AK10</f>
        <v>5. KOLO</v>
      </c>
      <c r="BJ38" s="6">
        <f>AL10</f>
        <v>0.38750000000000012</v>
      </c>
      <c r="BK38" s="6">
        <f>AM10</f>
        <v>9</v>
      </c>
      <c r="BL38" s="6" t="str">
        <f t="shared" ref="BL38:BP39" si="4">AN10</f>
        <v>HŘIŠTĚ</v>
      </c>
      <c r="BM38" s="6" t="str">
        <f t="shared" si="4"/>
        <v>skupina</v>
      </c>
      <c r="BN38" s="6">
        <f t="shared" si="4"/>
        <v>8</v>
      </c>
      <c r="BO38" s="6" t="str">
        <f t="shared" si="4"/>
        <v>:</v>
      </c>
      <c r="BP38" s="6">
        <f t="shared" si="4"/>
        <v>10</v>
      </c>
      <c r="BR38" s="120"/>
      <c r="BS38" s="761" t="str">
        <f>BI38</f>
        <v>5. KOLO</v>
      </c>
      <c r="BT38" s="761"/>
      <c r="BU38" s="761"/>
      <c r="BV38" s="76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762">
        <f>BK38</f>
        <v>9</v>
      </c>
      <c r="CH38" s="762"/>
      <c r="CI38" s="763" t="s">
        <v>11</v>
      </c>
      <c r="CJ38" s="763"/>
      <c r="CK38" s="763"/>
      <c r="CL38" s="763"/>
      <c r="CM38" s="755" t="s">
        <v>12</v>
      </c>
      <c r="CN38" s="756">
        <f>BJ38</f>
        <v>0.38750000000000012</v>
      </c>
      <c r="CO38" s="756"/>
      <c r="CP38" s="757" t="s">
        <v>9</v>
      </c>
      <c r="CQ38" s="757"/>
      <c r="CR38" s="758" t="str">
        <f>BM39</f>
        <v>B</v>
      </c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2"/>
      <c r="DE38" s="759" t="s">
        <v>13</v>
      </c>
      <c r="DF38" s="759"/>
      <c r="DG38" s="759"/>
      <c r="DH38" s="760">
        <f>BL39</f>
        <v>8</v>
      </c>
      <c r="DI38" s="760"/>
      <c r="DJ38" s="123"/>
    </row>
    <row r="39" spans="5:114" ht="22.5" customHeight="1" x14ac:dyDescent="0.25">
      <c r="E39" s="791">
        <v>14</v>
      </c>
      <c r="F39" s="133"/>
      <c r="G39" s="809" t="str">
        <f>LOOKUP(E39,A$5:A$19,B$5:B$19)</f>
        <v>Bezručova "B"</v>
      </c>
      <c r="H39" s="810"/>
      <c r="I39" s="383">
        <f>T33</f>
        <v>14</v>
      </c>
      <c r="J39" s="384" t="s">
        <v>10</v>
      </c>
      <c r="K39" s="385">
        <f>R33</f>
        <v>18</v>
      </c>
      <c r="L39" s="395">
        <f>T35</f>
        <v>12</v>
      </c>
      <c r="M39" s="384" t="s">
        <v>10</v>
      </c>
      <c r="N39" s="385">
        <f>R35</f>
        <v>19</v>
      </c>
      <c r="O39" s="395">
        <f>T37</f>
        <v>8</v>
      </c>
      <c r="P39" s="384" t="s">
        <v>10</v>
      </c>
      <c r="Q39" s="385">
        <f>R37</f>
        <v>22</v>
      </c>
      <c r="R39" s="813"/>
      <c r="S39" s="800"/>
      <c r="T39" s="801"/>
      <c r="U39" s="826">
        <v>11</v>
      </c>
      <c r="V39" s="822" t="s">
        <v>10</v>
      </c>
      <c r="W39" s="824">
        <v>17</v>
      </c>
      <c r="X39" s="821">
        <f>I39+L39+O39+R39+U39</f>
        <v>45</v>
      </c>
      <c r="Y39" s="818" t="s">
        <v>10</v>
      </c>
      <c r="Z39" s="818">
        <f>K39+N39+Q39+T39+W39</f>
        <v>76</v>
      </c>
      <c r="AA39" s="819">
        <f>IF(X39=0,0,X39/Z39)</f>
        <v>0.59210526315789469</v>
      </c>
      <c r="AB39" s="820">
        <f>AE39+AF39+AG39+AH39+AI39+(AA39/100)</f>
        <v>4.0059210526315789</v>
      </c>
      <c r="AC39" s="402">
        <f>IF(AB39=0,"",RANK(AB39,AB$33:AB$42))</f>
        <v>5</v>
      </c>
      <c r="AE39" s="387">
        <f>IF(I39&gt;K39,2,IF(I39&lt;K39,1,0))</f>
        <v>1</v>
      </c>
      <c r="AF39" s="387">
        <f>IF(L39&gt;N39,2,IF(L39&lt;N39,1,0))</f>
        <v>1</v>
      </c>
      <c r="AG39" s="387">
        <f>IF(O39&gt;Q39,2,IF(O39&lt;Q39,1,0))</f>
        <v>1</v>
      </c>
      <c r="AH39" s="387">
        <f>IF(R39&gt;T39,2,IF(R39&lt;T39,1,0))</f>
        <v>0</v>
      </c>
      <c r="AI39" s="387">
        <f>IF(U39&gt;W39,2,IF(U39&lt;W39,1,0))</f>
        <v>1</v>
      </c>
      <c r="BL39" s="6">
        <f t="shared" si="4"/>
        <v>8</v>
      </c>
      <c r="BM39" s="6" t="str">
        <f t="shared" si="4"/>
        <v>B</v>
      </c>
      <c r="BN39" s="6" t="str">
        <f t="shared" ca="1" si="4"/>
        <v>Prok.Velikého "A"</v>
      </c>
      <c r="BO39" s="6">
        <f t="shared" si="4"/>
        <v>0</v>
      </c>
      <c r="BP39" s="6" t="str">
        <f t="shared" ca="1" si="4"/>
        <v>Kmochova "B"</v>
      </c>
      <c r="BR39" s="120"/>
      <c r="BS39" s="761"/>
      <c r="BT39" s="761"/>
      <c r="BU39" s="761"/>
      <c r="BV39" s="76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762"/>
      <c r="CH39" s="762"/>
      <c r="CI39" s="763"/>
      <c r="CJ39" s="763"/>
      <c r="CK39" s="763"/>
      <c r="CL39" s="763"/>
      <c r="CM39" s="755"/>
      <c r="CN39" s="756"/>
      <c r="CO39" s="756"/>
      <c r="CP39" s="757"/>
      <c r="CQ39" s="757"/>
      <c r="CR39" s="758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2"/>
      <c r="DE39" s="759"/>
      <c r="DF39" s="759"/>
      <c r="DG39" s="759"/>
      <c r="DH39" s="760"/>
      <c r="DI39" s="760"/>
      <c r="DJ39" s="123"/>
    </row>
    <row r="40" spans="5:114" ht="22.5" customHeight="1" x14ac:dyDescent="0.25">
      <c r="E40" s="791"/>
      <c r="F40" s="132"/>
      <c r="G40" s="811"/>
      <c r="H40" s="812"/>
      <c r="I40" s="383"/>
      <c r="J40" s="384"/>
      <c r="K40" s="385"/>
      <c r="L40" s="395"/>
      <c r="M40" s="384"/>
      <c r="N40" s="385"/>
      <c r="O40" s="395"/>
      <c r="P40" s="384"/>
      <c r="Q40" s="385"/>
      <c r="R40" s="813"/>
      <c r="S40" s="800"/>
      <c r="T40" s="801"/>
      <c r="U40" s="827"/>
      <c r="V40" s="823"/>
      <c r="W40" s="825"/>
      <c r="X40" s="804"/>
      <c r="Y40" s="806"/>
      <c r="Z40" s="806"/>
      <c r="AA40" s="815"/>
      <c r="AB40" s="817"/>
      <c r="AC40" s="393"/>
      <c r="AE40" s="387"/>
      <c r="AF40" s="387"/>
      <c r="AG40" s="387"/>
      <c r="AH40" s="387"/>
      <c r="AI40" s="387"/>
      <c r="BR40" s="120"/>
      <c r="BS40" s="128"/>
      <c r="BT40" s="128"/>
      <c r="BU40" s="128"/>
      <c r="BV40" s="128"/>
      <c r="BW40" s="587" t="s">
        <v>16</v>
      </c>
      <c r="BX40" s="587"/>
      <c r="BY40" s="90">
        <f>BN38</f>
        <v>8</v>
      </c>
      <c r="BZ40" s="91" t="s">
        <v>17</v>
      </c>
      <c r="CA40" s="585" t="str">
        <f>LOOKUP(BY40,$A$5:$A$20,$B$5:$B$20)</f>
        <v>Prok.Velikého "A"</v>
      </c>
      <c r="CB40" s="585"/>
      <c r="CC40" s="585"/>
      <c r="CD40" s="585"/>
      <c r="CE40" s="585"/>
      <c r="CF40" s="585"/>
      <c r="CG40" s="585"/>
      <c r="CH40" s="585"/>
      <c r="CI40" s="585"/>
      <c r="CJ40" s="585"/>
      <c r="CK40" s="789"/>
      <c r="CL40" s="789"/>
      <c r="CM40" s="129"/>
      <c r="CN40" s="129"/>
      <c r="CO40" s="129"/>
      <c r="CP40" s="129"/>
      <c r="CQ40" s="129"/>
      <c r="CR40" s="128"/>
      <c r="CS40" s="587" t="s">
        <v>16</v>
      </c>
      <c r="CT40" s="587"/>
      <c r="CU40" s="90">
        <f>BP38</f>
        <v>10</v>
      </c>
      <c r="CV40" s="91" t="s">
        <v>17</v>
      </c>
      <c r="CW40" s="585" t="str">
        <f>LOOKUP(CU40,$A$5:$A$20,$B$5:$B$20)</f>
        <v>Kmochova "B"</v>
      </c>
      <c r="CX40" s="585"/>
      <c r="CY40" s="585"/>
      <c r="CZ40" s="585"/>
      <c r="DA40" s="585"/>
      <c r="DB40" s="585"/>
      <c r="DC40" s="585"/>
      <c r="DD40" s="585"/>
      <c r="DE40" s="585"/>
      <c r="DF40" s="585"/>
      <c r="DG40" s="585"/>
      <c r="DH40" s="585"/>
      <c r="DI40" s="585"/>
      <c r="DJ40" s="123"/>
    </row>
    <row r="41" spans="5:114" ht="22.5" customHeight="1" x14ac:dyDescent="0.25">
      <c r="E41" s="791">
        <v>15</v>
      </c>
      <c r="F41" s="133"/>
      <c r="G41" s="809" t="str">
        <f>LOOKUP(E41,A$5:A$19,B$5:B$19)</f>
        <v>Prok.Velikého "B"</v>
      </c>
      <c r="H41" s="810"/>
      <c r="I41" s="383">
        <f>W33</f>
        <v>4</v>
      </c>
      <c r="J41" s="384" t="s">
        <v>10</v>
      </c>
      <c r="K41" s="385">
        <f>U33</f>
        <v>24</v>
      </c>
      <c r="L41" s="395">
        <f>W35</f>
        <v>6</v>
      </c>
      <c r="M41" s="384" t="s">
        <v>10</v>
      </c>
      <c r="N41" s="385">
        <f>U35</f>
        <v>19</v>
      </c>
      <c r="O41" s="395">
        <f>W37</f>
        <v>5</v>
      </c>
      <c r="P41" s="384" t="s">
        <v>10</v>
      </c>
      <c r="Q41" s="385">
        <f>U37</f>
        <v>27</v>
      </c>
      <c r="R41" s="395">
        <f>W39</f>
        <v>17</v>
      </c>
      <c r="S41" s="384" t="s">
        <v>10</v>
      </c>
      <c r="T41" s="385">
        <f>U39</f>
        <v>11</v>
      </c>
      <c r="U41" s="832"/>
      <c r="V41" s="833"/>
      <c r="W41" s="833"/>
      <c r="X41" s="821">
        <f>I41+L41+O41+R41+U41</f>
        <v>32</v>
      </c>
      <c r="Y41" s="818" t="s">
        <v>10</v>
      </c>
      <c r="Z41" s="818">
        <f>K41+N41+Q41+T41+W41</f>
        <v>81</v>
      </c>
      <c r="AA41" s="819">
        <f>IF(X41=0,0,X41/Z41)</f>
        <v>0.39506172839506171</v>
      </c>
      <c r="AB41" s="820">
        <f>AE41+AF41+AG41+AH41+AI41+(AA41/100)</f>
        <v>5.0039506172839507</v>
      </c>
      <c r="AC41" s="402">
        <f>IF(AB41=0,"",RANK(AB41,AB$33:AB$42))</f>
        <v>4</v>
      </c>
      <c r="AE41" s="387">
        <f>IF(I41&gt;K41,2,IF(I41&lt;K41,1,0))</f>
        <v>1</v>
      </c>
      <c r="AF41" s="387">
        <f>IF(L41&gt;N41,2,IF(L41&lt;N41,1,0))</f>
        <v>1</v>
      </c>
      <c r="AG41" s="387">
        <f>IF(O41&gt;Q41,2,IF(O41&lt;Q41,1,0))</f>
        <v>1</v>
      </c>
      <c r="AH41" s="387">
        <f>IF(R41&gt;T41,2,IF(R41&lt;T41,1,0))</f>
        <v>2</v>
      </c>
      <c r="AI41" s="387">
        <f>IF(U41&gt;W41,2,IF(U41&lt;W41,1,0))</f>
        <v>0</v>
      </c>
      <c r="BR41" s="120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31"/>
      <c r="DE41" s="131"/>
      <c r="DF41" s="131"/>
      <c r="DG41" s="131"/>
      <c r="DH41" s="131"/>
      <c r="DI41" s="131"/>
      <c r="DJ41" s="123"/>
    </row>
    <row r="42" spans="5:114" ht="22.5" customHeight="1" thickBot="1" x14ac:dyDescent="0.3">
      <c r="E42" s="836"/>
      <c r="F42" s="142"/>
      <c r="G42" s="837"/>
      <c r="H42" s="838"/>
      <c r="I42" s="406"/>
      <c r="J42" s="407"/>
      <c r="K42" s="408"/>
      <c r="L42" s="409"/>
      <c r="M42" s="407"/>
      <c r="N42" s="408"/>
      <c r="O42" s="409"/>
      <c r="P42" s="407"/>
      <c r="Q42" s="408"/>
      <c r="R42" s="409"/>
      <c r="S42" s="407"/>
      <c r="T42" s="408"/>
      <c r="U42" s="834"/>
      <c r="V42" s="835"/>
      <c r="W42" s="835"/>
      <c r="X42" s="828"/>
      <c r="Y42" s="829"/>
      <c r="Z42" s="829"/>
      <c r="AA42" s="830"/>
      <c r="AB42" s="831"/>
      <c r="AC42" s="418"/>
      <c r="AE42" s="387"/>
      <c r="AF42" s="387"/>
      <c r="AG42" s="387"/>
      <c r="AH42" s="387"/>
      <c r="AI42" s="387"/>
      <c r="BR42" s="120"/>
      <c r="BS42" s="94" t="s">
        <v>21</v>
      </c>
      <c r="BT42" s="95">
        <f>BY40</f>
        <v>8</v>
      </c>
      <c r="BU42" s="96" t="s">
        <v>10</v>
      </c>
      <c r="BV42" s="97">
        <v>1</v>
      </c>
      <c r="BW42" s="97">
        <v>2</v>
      </c>
      <c r="BX42" s="97">
        <v>3</v>
      </c>
      <c r="BY42" s="97">
        <v>4</v>
      </c>
      <c r="BZ42" s="97">
        <v>5</v>
      </c>
      <c r="CA42" s="97">
        <v>6</v>
      </c>
      <c r="CB42" s="97">
        <v>7</v>
      </c>
      <c r="CC42" s="97">
        <v>8</v>
      </c>
      <c r="CD42" s="97">
        <v>9</v>
      </c>
      <c r="CE42" s="97">
        <v>10</v>
      </c>
      <c r="CF42" s="97">
        <v>11</v>
      </c>
      <c r="CG42" s="97">
        <v>12</v>
      </c>
      <c r="CH42" s="97">
        <v>13</v>
      </c>
      <c r="CI42" s="97">
        <v>14</v>
      </c>
      <c r="CJ42" s="97">
        <v>15</v>
      </c>
      <c r="CK42" s="97">
        <v>16</v>
      </c>
      <c r="CL42" s="97">
        <v>17</v>
      </c>
      <c r="CM42" s="97">
        <v>18</v>
      </c>
      <c r="CN42" s="97">
        <v>19</v>
      </c>
      <c r="CO42" s="97">
        <v>20</v>
      </c>
      <c r="CP42" s="97">
        <v>21</v>
      </c>
      <c r="CQ42" s="97">
        <v>22</v>
      </c>
      <c r="CR42" s="97">
        <v>23</v>
      </c>
      <c r="CS42" s="97">
        <v>24</v>
      </c>
      <c r="CT42" s="97">
        <v>25</v>
      </c>
      <c r="CU42" s="97">
        <v>26</v>
      </c>
      <c r="CV42" s="97">
        <v>27</v>
      </c>
      <c r="CW42" s="97">
        <v>28</v>
      </c>
      <c r="CX42" s="97">
        <v>29</v>
      </c>
      <c r="CY42" s="97">
        <v>30</v>
      </c>
      <c r="CZ42" s="97">
        <v>31</v>
      </c>
      <c r="DA42" s="97">
        <v>32</v>
      </c>
      <c r="DB42" s="97">
        <v>33</v>
      </c>
      <c r="DC42" s="97">
        <v>34</v>
      </c>
      <c r="DD42" s="98">
        <v>35</v>
      </c>
      <c r="DE42" s="98">
        <v>36</v>
      </c>
      <c r="DF42" s="98">
        <v>37</v>
      </c>
      <c r="DG42" s="98">
        <v>38</v>
      </c>
      <c r="DH42" s="98">
        <v>39</v>
      </c>
      <c r="DI42" s="98">
        <v>40</v>
      </c>
      <c r="DJ42" s="123"/>
    </row>
    <row r="43" spans="5:114" ht="22.5" customHeight="1" thickTop="1" x14ac:dyDescent="0.25">
      <c r="BR43" s="120"/>
      <c r="BS43" s="134"/>
      <c r="BT43" s="135"/>
      <c r="BU43" s="136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8"/>
      <c r="DE43" s="138"/>
      <c r="DF43" s="138"/>
      <c r="DG43" s="138"/>
      <c r="DH43" s="138"/>
      <c r="DI43" s="138"/>
      <c r="DJ43" s="123"/>
    </row>
    <row r="44" spans="5:114" ht="22.5" customHeight="1" x14ac:dyDescent="0.25">
      <c r="BR44" s="120"/>
      <c r="BS44" s="104" t="s">
        <v>21</v>
      </c>
      <c r="BT44" s="105">
        <f>CU40</f>
        <v>10</v>
      </c>
      <c r="BU44" s="106" t="s">
        <v>10</v>
      </c>
      <c r="BV44" s="97">
        <v>1</v>
      </c>
      <c r="BW44" s="97">
        <v>2</v>
      </c>
      <c r="BX44" s="97">
        <v>3</v>
      </c>
      <c r="BY44" s="97">
        <v>4</v>
      </c>
      <c r="BZ44" s="97">
        <v>5</v>
      </c>
      <c r="CA44" s="97">
        <v>6</v>
      </c>
      <c r="CB44" s="97">
        <v>7</v>
      </c>
      <c r="CC44" s="97">
        <v>8</v>
      </c>
      <c r="CD44" s="97">
        <v>9</v>
      </c>
      <c r="CE44" s="97">
        <v>10</v>
      </c>
      <c r="CF44" s="97">
        <v>11</v>
      </c>
      <c r="CG44" s="97">
        <v>12</v>
      </c>
      <c r="CH44" s="97">
        <v>13</v>
      </c>
      <c r="CI44" s="97">
        <v>14</v>
      </c>
      <c r="CJ44" s="97">
        <v>15</v>
      </c>
      <c r="CK44" s="97">
        <v>16</v>
      </c>
      <c r="CL44" s="97">
        <v>17</v>
      </c>
      <c r="CM44" s="97">
        <v>18</v>
      </c>
      <c r="CN44" s="97">
        <v>19</v>
      </c>
      <c r="CO44" s="97">
        <v>20</v>
      </c>
      <c r="CP44" s="97">
        <v>21</v>
      </c>
      <c r="CQ44" s="97">
        <v>22</v>
      </c>
      <c r="CR44" s="97">
        <v>23</v>
      </c>
      <c r="CS44" s="97">
        <v>24</v>
      </c>
      <c r="CT44" s="97">
        <v>25</v>
      </c>
      <c r="CU44" s="97">
        <v>26</v>
      </c>
      <c r="CV44" s="97">
        <v>27</v>
      </c>
      <c r="CW44" s="97">
        <v>28</v>
      </c>
      <c r="CX44" s="97">
        <v>29</v>
      </c>
      <c r="CY44" s="97">
        <v>30</v>
      </c>
      <c r="CZ44" s="97">
        <v>31</v>
      </c>
      <c r="DA44" s="97">
        <v>32</v>
      </c>
      <c r="DB44" s="97">
        <v>33</v>
      </c>
      <c r="DC44" s="97">
        <v>34</v>
      </c>
      <c r="DD44" s="98">
        <v>35</v>
      </c>
      <c r="DE44" s="98">
        <v>36</v>
      </c>
      <c r="DF44" s="98">
        <v>37</v>
      </c>
      <c r="DG44" s="98">
        <v>38</v>
      </c>
      <c r="DH44" s="98">
        <v>39</v>
      </c>
      <c r="DI44" s="98">
        <v>40</v>
      </c>
      <c r="DJ44" s="123"/>
    </row>
    <row r="45" spans="5:114" ht="22.5" customHeight="1" thickBot="1" x14ac:dyDescent="0.3">
      <c r="G45" s="65" t="s">
        <v>50</v>
      </c>
      <c r="H45" s="66" t="str">
        <f>IF(AC5=1,G5,IF(AC7=1,G7,IF(AC9=1,G9,IF(AC11=1,G11,IF(AC13=1,G13,"")))))</f>
        <v>Masarykova "B"</v>
      </c>
      <c r="BR45" s="139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1"/>
    </row>
    <row r="46" spans="5:114" ht="22.5" customHeight="1" thickTop="1" x14ac:dyDescent="0.25">
      <c r="G46" s="65" t="s">
        <v>51</v>
      </c>
      <c r="H46" s="66" t="str">
        <f>IF(AC5=2,G5,IF(AC7=2,G7,IF(AC9=2,G9,IF(AC11=2,G11,IF(AC13=2,G13,"")))))</f>
        <v>Pečky "A"</v>
      </c>
      <c r="BR46" s="113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5"/>
    </row>
    <row r="47" spans="5:114" ht="22.5" customHeight="1" x14ac:dyDescent="0.25">
      <c r="G47" s="65" t="s">
        <v>52</v>
      </c>
      <c r="H47" s="66" t="str">
        <f>IF(AC19=1,G19,IF(AC21=1,G21,IF(AC23=1,G23,IF(AC25=1,G25,IF(AC27=1,G27,"")))))</f>
        <v>Pečky "B"</v>
      </c>
      <c r="BI47" s="6" t="str">
        <f>AK12</f>
        <v>6. KOLO</v>
      </c>
      <c r="BJ47" s="6">
        <f>AL12</f>
        <v>0.39583333333333348</v>
      </c>
      <c r="BK47" s="6">
        <f>AM12</f>
        <v>11</v>
      </c>
      <c r="BL47" s="6" t="str">
        <f t="shared" ref="BL47:BP48" si="5">AN12</f>
        <v>HŘIŠTĚ</v>
      </c>
      <c r="BM47" s="6" t="str">
        <f t="shared" si="5"/>
        <v>skupina</v>
      </c>
      <c r="BN47" s="6">
        <f t="shared" si="5"/>
        <v>13</v>
      </c>
      <c r="BO47" s="6" t="str">
        <f t="shared" si="5"/>
        <v>:</v>
      </c>
      <c r="BP47" s="6">
        <f t="shared" si="5"/>
        <v>15</v>
      </c>
      <c r="BR47" s="120"/>
      <c r="BS47" s="761" t="str">
        <f>BI47</f>
        <v>6. KOLO</v>
      </c>
      <c r="BT47" s="761"/>
      <c r="BU47" s="761"/>
      <c r="BV47" s="76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762">
        <f>BK47</f>
        <v>11</v>
      </c>
      <c r="CH47" s="762"/>
      <c r="CI47" s="763" t="s">
        <v>11</v>
      </c>
      <c r="CJ47" s="763"/>
      <c r="CK47" s="763"/>
      <c r="CL47" s="763"/>
      <c r="CM47" s="755" t="s">
        <v>12</v>
      </c>
      <c r="CN47" s="756">
        <f>BJ47</f>
        <v>0.39583333333333348</v>
      </c>
      <c r="CO47" s="756"/>
      <c r="CP47" s="757" t="s">
        <v>9</v>
      </c>
      <c r="CQ47" s="757"/>
      <c r="CR47" s="758" t="str">
        <f>BM48</f>
        <v>C</v>
      </c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2"/>
      <c r="DE47" s="759" t="s">
        <v>13</v>
      </c>
      <c r="DF47" s="759"/>
      <c r="DG47" s="759"/>
      <c r="DH47" s="760">
        <f>BL48</f>
        <v>8</v>
      </c>
      <c r="DI47" s="760"/>
      <c r="DJ47" s="123"/>
    </row>
    <row r="48" spans="5:114" ht="22.5" customHeight="1" x14ac:dyDescent="0.25">
      <c r="G48" s="65" t="s">
        <v>53</v>
      </c>
      <c r="H48" s="66" t="str">
        <f>IF(AC19=2,G19,IF(AC21=2,G21,IF(AC23=2,G23,IF(AC25=2,G25,IF(AC27=2,G27,"")))))</f>
        <v>Ovčárecká "A"</v>
      </c>
      <c r="BL48" s="6">
        <f t="shared" si="5"/>
        <v>8</v>
      </c>
      <c r="BM48" s="6" t="str">
        <f t="shared" si="5"/>
        <v>C</v>
      </c>
      <c r="BN48" s="6" t="str">
        <f t="shared" ca="1" si="5"/>
        <v>Masarykova "A"</v>
      </c>
      <c r="BO48" s="6">
        <f t="shared" si="5"/>
        <v>0</v>
      </c>
      <c r="BP48" s="6" t="str">
        <f t="shared" ca="1" si="5"/>
        <v>Prok.Velikého "B"</v>
      </c>
      <c r="BR48" s="120"/>
      <c r="BS48" s="761"/>
      <c r="BT48" s="761"/>
      <c r="BU48" s="761"/>
      <c r="BV48" s="76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762"/>
      <c r="CH48" s="762"/>
      <c r="CI48" s="763"/>
      <c r="CJ48" s="763"/>
      <c r="CK48" s="763"/>
      <c r="CL48" s="763"/>
      <c r="CM48" s="755"/>
      <c r="CN48" s="756"/>
      <c r="CO48" s="756"/>
      <c r="CP48" s="757"/>
      <c r="CQ48" s="757"/>
      <c r="CR48" s="758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2"/>
      <c r="DE48" s="759"/>
      <c r="DF48" s="759"/>
      <c r="DG48" s="759"/>
      <c r="DH48" s="760"/>
      <c r="DI48" s="760"/>
      <c r="DJ48" s="123"/>
    </row>
    <row r="49" spans="7:114" ht="22.5" customHeight="1" x14ac:dyDescent="0.25">
      <c r="G49" s="65" t="s">
        <v>67</v>
      </c>
      <c r="H49" s="3" t="str">
        <f>IF(AC33=1,G33,IF(AC35=1,G35,IF(AC37=1,G37,IF(AC39=1,G39,IF(AC41=1,G41,"")))))</f>
        <v>Kmochova "A"</v>
      </c>
      <c r="BR49" s="120"/>
      <c r="BS49" s="128"/>
      <c r="BT49" s="128"/>
      <c r="BU49" s="128"/>
      <c r="BV49" s="128"/>
      <c r="BW49" s="587" t="s">
        <v>16</v>
      </c>
      <c r="BX49" s="587"/>
      <c r="BY49" s="90">
        <f>BN47</f>
        <v>13</v>
      </c>
      <c r="BZ49" s="91" t="s">
        <v>17</v>
      </c>
      <c r="CA49" s="585" t="str">
        <f>LOOKUP(BY49,$A$5:$A$20,$B$5:$B$20)</f>
        <v>Masarykova "A"</v>
      </c>
      <c r="CB49" s="585"/>
      <c r="CC49" s="585"/>
      <c r="CD49" s="585"/>
      <c r="CE49" s="585"/>
      <c r="CF49" s="585"/>
      <c r="CG49" s="585"/>
      <c r="CH49" s="585"/>
      <c r="CI49" s="585"/>
      <c r="CJ49" s="585"/>
      <c r="CK49" s="789"/>
      <c r="CL49" s="789"/>
      <c r="CM49" s="129"/>
      <c r="CN49" s="129"/>
      <c r="CO49" s="129"/>
      <c r="CP49" s="129"/>
      <c r="CQ49" s="129"/>
      <c r="CR49" s="128"/>
      <c r="CS49" s="587" t="s">
        <v>16</v>
      </c>
      <c r="CT49" s="587"/>
      <c r="CU49" s="90">
        <f>BP47</f>
        <v>15</v>
      </c>
      <c r="CV49" s="91" t="s">
        <v>17</v>
      </c>
      <c r="CW49" s="585" t="str">
        <f>LOOKUP(CU49,$A$5:$A$20,$B$5:$B$20)</f>
        <v>Prok.Velikého "B"</v>
      </c>
      <c r="CX49" s="585"/>
      <c r="CY49" s="585"/>
      <c r="CZ49" s="585"/>
      <c r="DA49" s="585"/>
      <c r="DB49" s="585"/>
      <c r="DC49" s="585"/>
      <c r="DD49" s="585"/>
      <c r="DE49" s="585"/>
      <c r="DF49" s="585"/>
      <c r="DG49" s="585"/>
      <c r="DH49" s="585"/>
      <c r="DI49" s="585"/>
      <c r="DJ49" s="123"/>
    </row>
    <row r="50" spans="7:114" ht="22.5" customHeight="1" x14ac:dyDescent="0.25">
      <c r="G50" s="65" t="s">
        <v>68</v>
      </c>
      <c r="H50" s="3" t="str">
        <f>IF(AC33=2,G33,IF(AC35=2,G35,IF(AC37=2,G37,IF(AC39=2,G39,IF(AC41=2,G41,"")))))</f>
        <v>Velim</v>
      </c>
      <c r="BR50" s="120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31"/>
      <c r="DE50" s="131"/>
      <c r="DF50" s="131"/>
      <c r="DG50" s="131"/>
      <c r="DH50" s="131"/>
      <c r="DI50" s="131"/>
      <c r="DJ50" s="123"/>
    </row>
    <row r="51" spans="7:114" ht="22.5" customHeight="1" x14ac:dyDescent="0.25">
      <c r="BR51" s="120"/>
      <c r="BS51" s="94" t="s">
        <v>21</v>
      </c>
      <c r="BT51" s="95">
        <f>BY49</f>
        <v>13</v>
      </c>
      <c r="BU51" s="96" t="s">
        <v>10</v>
      </c>
      <c r="BV51" s="97">
        <v>1</v>
      </c>
      <c r="BW51" s="97">
        <v>2</v>
      </c>
      <c r="BX51" s="97">
        <v>3</v>
      </c>
      <c r="BY51" s="97">
        <v>4</v>
      </c>
      <c r="BZ51" s="97">
        <v>5</v>
      </c>
      <c r="CA51" s="97">
        <v>6</v>
      </c>
      <c r="CB51" s="97">
        <v>7</v>
      </c>
      <c r="CC51" s="97">
        <v>8</v>
      </c>
      <c r="CD51" s="97">
        <v>9</v>
      </c>
      <c r="CE51" s="97">
        <v>10</v>
      </c>
      <c r="CF51" s="97">
        <v>11</v>
      </c>
      <c r="CG51" s="97">
        <v>12</v>
      </c>
      <c r="CH51" s="97">
        <v>13</v>
      </c>
      <c r="CI51" s="97">
        <v>14</v>
      </c>
      <c r="CJ51" s="97">
        <v>15</v>
      </c>
      <c r="CK51" s="97">
        <v>16</v>
      </c>
      <c r="CL51" s="97">
        <v>17</v>
      </c>
      <c r="CM51" s="97">
        <v>18</v>
      </c>
      <c r="CN51" s="97">
        <v>19</v>
      </c>
      <c r="CO51" s="97">
        <v>20</v>
      </c>
      <c r="CP51" s="97">
        <v>21</v>
      </c>
      <c r="CQ51" s="97">
        <v>22</v>
      </c>
      <c r="CR51" s="97">
        <v>23</v>
      </c>
      <c r="CS51" s="97">
        <v>24</v>
      </c>
      <c r="CT51" s="97">
        <v>25</v>
      </c>
      <c r="CU51" s="97">
        <v>26</v>
      </c>
      <c r="CV51" s="97">
        <v>27</v>
      </c>
      <c r="CW51" s="97">
        <v>28</v>
      </c>
      <c r="CX51" s="97">
        <v>29</v>
      </c>
      <c r="CY51" s="97">
        <v>30</v>
      </c>
      <c r="CZ51" s="97">
        <v>31</v>
      </c>
      <c r="DA51" s="97">
        <v>32</v>
      </c>
      <c r="DB51" s="97">
        <v>33</v>
      </c>
      <c r="DC51" s="97">
        <v>34</v>
      </c>
      <c r="DD51" s="98">
        <v>35</v>
      </c>
      <c r="DE51" s="98">
        <v>36</v>
      </c>
      <c r="DF51" s="98">
        <v>37</v>
      </c>
      <c r="DG51" s="98">
        <v>38</v>
      </c>
      <c r="DH51" s="98">
        <v>39</v>
      </c>
      <c r="DI51" s="98">
        <v>40</v>
      </c>
      <c r="DJ51" s="123"/>
    </row>
    <row r="52" spans="7:114" ht="22.5" customHeight="1" x14ac:dyDescent="0.25">
      <c r="BR52" s="120"/>
      <c r="BS52" s="134"/>
      <c r="BT52" s="135"/>
      <c r="BU52" s="136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8"/>
      <c r="DE52" s="138"/>
      <c r="DF52" s="138"/>
      <c r="DG52" s="138"/>
      <c r="DH52" s="138"/>
      <c r="DI52" s="138"/>
      <c r="DJ52" s="123"/>
    </row>
    <row r="53" spans="7:114" ht="22.5" customHeight="1" x14ac:dyDescent="0.25">
      <c r="BR53" s="120"/>
      <c r="BS53" s="104" t="s">
        <v>21</v>
      </c>
      <c r="BT53" s="105">
        <f>CU49</f>
        <v>15</v>
      </c>
      <c r="BU53" s="106" t="s">
        <v>10</v>
      </c>
      <c r="BV53" s="97">
        <v>1</v>
      </c>
      <c r="BW53" s="97">
        <v>2</v>
      </c>
      <c r="BX53" s="97">
        <v>3</v>
      </c>
      <c r="BY53" s="97">
        <v>4</v>
      </c>
      <c r="BZ53" s="97">
        <v>5</v>
      </c>
      <c r="CA53" s="97">
        <v>6</v>
      </c>
      <c r="CB53" s="97">
        <v>7</v>
      </c>
      <c r="CC53" s="97">
        <v>8</v>
      </c>
      <c r="CD53" s="97">
        <v>9</v>
      </c>
      <c r="CE53" s="97">
        <v>10</v>
      </c>
      <c r="CF53" s="97">
        <v>11</v>
      </c>
      <c r="CG53" s="97">
        <v>12</v>
      </c>
      <c r="CH53" s="97">
        <v>13</v>
      </c>
      <c r="CI53" s="97">
        <v>14</v>
      </c>
      <c r="CJ53" s="97">
        <v>15</v>
      </c>
      <c r="CK53" s="97">
        <v>16</v>
      </c>
      <c r="CL53" s="97">
        <v>17</v>
      </c>
      <c r="CM53" s="97">
        <v>18</v>
      </c>
      <c r="CN53" s="97">
        <v>19</v>
      </c>
      <c r="CO53" s="97">
        <v>20</v>
      </c>
      <c r="CP53" s="97">
        <v>21</v>
      </c>
      <c r="CQ53" s="97">
        <v>22</v>
      </c>
      <c r="CR53" s="97">
        <v>23</v>
      </c>
      <c r="CS53" s="97">
        <v>24</v>
      </c>
      <c r="CT53" s="97">
        <v>25</v>
      </c>
      <c r="CU53" s="97">
        <v>26</v>
      </c>
      <c r="CV53" s="97">
        <v>27</v>
      </c>
      <c r="CW53" s="97">
        <v>28</v>
      </c>
      <c r="CX53" s="97">
        <v>29</v>
      </c>
      <c r="CY53" s="97">
        <v>30</v>
      </c>
      <c r="CZ53" s="97">
        <v>31</v>
      </c>
      <c r="DA53" s="97">
        <v>32</v>
      </c>
      <c r="DB53" s="97">
        <v>33</v>
      </c>
      <c r="DC53" s="97">
        <v>34</v>
      </c>
      <c r="DD53" s="98">
        <v>35</v>
      </c>
      <c r="DE53" s="98">
        <v>36</v>
      </c>
      <c r="DF53" s="98">
        <v>37</v>
      </c>
      <c r="DG53" s="98">
        <v>38</v>
      </c>
      <c r="DH53" s="98">
        <v>39</v>
      </c>
      <c r="DI53" s="98">
        <v>40</v>
      </c>
      <c r="DJ53" s="123"/>
    </row>
    <row r="54" spans="7:114" ht="22.5" customHeight="1" thickBot="1" x14ac:dyDescent="0.3">
      <c r="BR54" s="139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1"/>
    </row>
    <row r="55" spans="7:114" ht="22.5" customHeight="1" thickTop="1" x14ac:dyDescent="0.25">
      <c r="BR55" s="113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5"/>
    </row>
    <row r="56" spans="7:114" ht="22.5" customHeight="1" x14ac:dyDescent="0.25">
      <c r="BI56" s="6" t="str">
        <f>AK14</f>
        <v>7. KOLO</v>
      </c>
      <c r="BJ56" s="6">
        <f>AL14</f>
        <v>0.40416666666666684</v>
      </c>
      <c r="BK56" s="6">
        <f>AM14</f>
        <v>13</v>
      </c>
      <c r="BL56" s="6" t="str">
        <f t="shared" ref="BL56:BP57" si="6">AN14</f>
        <v>HŘIŠTĚ</v>
      </c>
      <c r="BM56" s="6" t="str">
        <f t="shared" si="6"/>
        <v>skupina</v>
      </c>
      <c r="BN56" s="6">
        <f t="shared" si="6"/>
        <v>2</v>
      </c>
      <c r="BO56" s="6" t="str">
        <f t="shared" si="6"/>
        <v>:</v>
      </c>
      <c r="BP56" s="6">
        <f t="shared" si="6"/>
        <v>3</v>
      </c>
      <c r="BR56" s="120"/>
      <c r="BS56" s="761" t="str">
        <f>BI56</f>
        <v>7. KOLO</v>
      </c>
      <c r="BT56" s="761"/>
      <c r="BU56" s="761"/>
      <c r="BV56" s="76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762">
        <f>BK56</f>
        <v>13</v>
      </c>
      <c r="CH56" s="762"/>
      <c r="CI56" s="763" t="s">
        <v>11</v>
      </c>
      <c r="CJ56" s="763"/>
      <c r="CK56" s="763"/>
      <c r="CL56" s="763"/>
      <c r="CM56" s="755" t="s">
        <v>12</v>
      </c>
      <c r="CN56" s="756">
        <f>BJ56</f>
        <v>0.40416666666666684</v>
      </c>
      <c r="CO56" s="756"/>
      <c r="CP56" s="757" t="s">
        <v>9</v>
      </c>
      <c r="CQ56" s="757"/>
      <c r="CR56" s="758" t="str">
        <f>BM57</f>
        <v>A</v>
      </c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2"/>
      <c r="DE56" s="759" t="s">
        <v>13</v>
      </c>
      <c r="DF56" s="759"/>
      <c r="DG56" s="759"/>
      <c r="DH56" s="760">
        <f>BL57</f>
        <v>8</v>
      </c>
      <c r="DI56" s="760"/>
      <c r="DJ56" s="123"/>
    </row>
    <row r="57" spans="7:114" ht="22.5" customHeight="1" x14ac:dyDescent="0.25">
      <c r="BL57" s="6">
        <f t="shared" si="6"/>
        <v>8</v>
      </c>
      <c r="BM57" s="6" t="str">
        <f t="shared" si="6"/>
        <v>A</v>
      </c>
      <c r="BN57" s="6" t="str">
        <f t="shared" ca="1" si="6"/>
        <v>Bezručova "A"</v>
      </c>
      <c r="BO57" s="6">
        <f t="shared" si="6"/>
        <v>0</v>
      </c>
      <c r="BP57" s="6" t="str">
        <f t="shared" ca="1" si="6"/>
        <v>Pečky "A"</v>
      </c>
      <c r="BR57" s="120"/>
      <c r="BS57" s="761"/>
      <c r="BT57" s="761"/>
      <c r="BU57" s="761"/>
      <c r="BV57" s="76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762"/>
      <c r="CH57" s="762"/>
      <c r="CI57" s="763"/>
      <c r="CJ57" s="763"/>
      <c r="CK57" s="763"/>
      <c r="CL57" s="763"/>
      <c r="CM57" s="755"/>
      <c r="CN57" s="756"/>
      <c r="CO57" s="756"/>
      <c r="CP57" s="757"/>
      <c r="CQ57" s="757"/>
      <c r="CR57" s="758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2"/>
      <c r="DE57" s="759"/>
      <c r="DF57" s="759"/>
      <c r="DG57" s="759"/>
      <c r="DH57" s="760"/>
      <c r="DI57" s="760"/>
      <c r="DJ57" s="123"/>
    </row>
    <row r="58" spans="7:114" ht="22.5" customHeight="1" x14ac:dyDescent="0.25">
      <c r="BR58" s="120"/>
      <c r="BS58" s="128"/>
      <c r="BT58" s="128"/>
      <c r="BU58" s="128"/>
      <c r="BV58" s="128"/>
      <c r="BW58" s="587" t="s">
        <v>16</v>
      </c>
      <c r="BX58" s="587"/>
      <c r="BY58" s="90">
        <f>BN56</f>
        <v>2</v>
      </c>
      <c r="BZ58" s="91" t="s">
        <v>17</v>
      </c>
      <c r="CA58" s="585" t="str">
        <f>LOOKUP(BY58,$A$5:$A$20,$B$5:$B$20)</f>
        <v>Bezručova "A"</v>
      </c>
      <c r="CB58" s="585"/>
      <c r="CC58" s="585"/>
      <c r="CD58" s="585"/>
      <c r="CE58" s="585"/>
      <c r="CF58" s="585"/>
      <c r="CG58" s="585"/>
      <c r="CH58" s="585"/>
      <c r="CI58" s="585"/>
      <c r="CJ58" s="585"/>
      <c r="CK58" s="789"/>
      <c r="CL58" s="789"/>
      <c r="CM58" s="129"/>
      <c r="CN58" s="129"/>
      <c r="CO58" s="129"/>
      <c r="CP58" s="129"/>
      <c r="CQ58" s="129"/>
      <c r="CR58" s="128"/>
      <c r="CS58" s="587" t="s">
        <v>16</v>
      </c>
      <c r="CT58" s="587"/>
      <c r="CU58" s="90">
        <f>BP56</f>
        <v>3</v>
      </c>
      <c r="CV58" s="91" t="s">
        <v>17</v>
      </c>
      <c r="CW58" s="585" t="str">
        <f>LOOKUP(CU58,$A$5:$A$20,$B$5:$B$20)</f>
        <v>Pečky "A"</v>
      </c>
      <c r="CX58" s="585"/>
      <c r="CY58" s="585"/>
      <c r="CZ58" s="585"/>
      <c r="DA58" s="585"/>
      <c r="DB58" s="585"/>
      <c r="DC58" s="585"/>
      <c r="DD58" s="585"/>
      <c r="DE58" s="585"/>
      <c r="DF58" s="585"/>
      <c r="DG58" s="585"/>
      <c r="DH58" s="585"/>
      <c r="DI58" s="585"/>
      <c r="DJ58" s="123"/>
    </row>
    <row r="59" spans="7:114" ht="22.5" customHeight="1" x14ac:dyDescent="0.25">
      <c r="BR59" s="120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31"/>
      <c r="DE59" s="131"/>
      <c r="DF59" s="131"/>
      <c r="DG59" s="131"/>
      <c r="DH59" s="131"/>
      <c r="DI59" s="131"/>
      <c r="DJ59" s="123"/>
    </row>
    <row r="60" spans="7:114" ht="22.5" customHeight="1" x14ac:dyDescent="0.25">
      <c r="BR60" s="120"/>
      <c r="BS60" s="94" t="s">
        <v>21</v>
      </c>
      <c r="BT60" s="95">
        <f>BY58</f>
        <v>2</v>
      </c>
      <c r="BU60" s="96" t="s">
        <v>10</v>
      </c>
      <c r="BV60" s="97">
        <v>1</v>
      </c>
      <c r="BW60" s="97">
        <v>2</v>
      </c>
      <c r="BX60" s="97">
        <v>3</v>
      </c>
      <c r="BY60" s="97">
        <v>4</v>
      </c>
      <c r="BZ60" s="97">
        <v>5</v>
      </c>
      <c r="CA60" s="97">
        <v>6</v>
      </c>
      <c r="CB60" s="97">
        <v>7</v>
      </c>
      <c r="CC60" s="97">
        <v>8</v>
      </c>
      <c r="CD60" s="97">
        <v>9</v>
      </c>
      <c r="CE60" s="97">
        <v>10</v>
      </c>
      <c r="CF60" s="97">
        <v>11</v>
      </c>
      <c r="CG60" s="97">
        <v>12</v>
      </c>
      <c r="CH60" s="97">
        <v>13</v>
      </c>
      <c r="CI60" s="97">
        <v>14</v>
      </c>
      <c r="CJ60" s="97">
        <v>15</v>
      </c>
      <c r="CK60" s="97">
        <v>16</v>
      </c>
      <c r="CL60" s="97">
        <v>17</v>
      </c>
      <c r="CM60" s="97">
        <v>18</v>
      </c>
      <c r="CN60" s="97">
        <v>19</v>
      </c>
      <c r="CO60" s="97">
        <v>20</v>
      </c>
      <c r="CP60" s="97">
        <v>21</v>
      </c>
      <c r="CQ60" s="97">
        <v>22</v>
      </c>
      <c r="CR60" s="97">
        <v>23</v>
      </c>
      <c r="CS60" s="97">
        <v>24</v>
      </c>
      <c r="CT60" s="97">
        <v>25</v>
      </c>
      <c r="CU60" s="97">
        <v>26</v>
      </c>
      <c r="CV60" s="97">
        <v>27</v>
      </c>
      <c r="CW60" s="97">
        <v>28</v>
      </c>
      <c r="CX60" s="97">
        <v>29</v>
      </c>
      <c r="CY60" s="97">
        <v>30</v>
      </c>
      <c r="CZ60" s="97">
        <v>31</v>
      </c>
      <c r="DA60" s="97">
        <v>32</v>
      </c>
      <c r="DB60" s="97">
        <v>33</v>
      </c>
      <c r="DC60" s="97">
        <v>34</v>
      </c>
      <c r="DD60" s="98">
        <v>35</v>
      </c>
      <c r="DE60" s="98">
        <v>36</v>
      </c>
      <c r="DF60" s="98">
        <v>37</v>
      </c>
      <c r="DG60" s="98">
        <v>38</v>
      </c>
      <c r="DH60" s="98">
        <v>39</v>
      </c>
      <c r="DI60" s="98">
        <v>40</v>
      </c>
      <c r="DJ60" s="123"/>
    </row>
    <row r="61" spans="7:114" ht="22.5" customHeight="1" x14ac:dyDescent="0.25">
      <c r="BR61" s="120"/>
      <c r="BS61" s="134"/>
      <c r="BT61" s="135"/>
      <c r="BU61" s="136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8"/>
      <c r="DE61" s="138"/>
      <c r="DF61" s="138"/>
      <c r="DG61" s="138"/>
      <c r="DH61" s="138"/>
      <c r="DI61" s="138"/>
      <c r="DJ61" s="123"/>
    </row>
    <row r="62" spans="7:114" ht="22.5" customHeight="1" x14ac:dyDescent="0.25">
      <c r="BR62" s="120"/>
      <c r="BS62" s="104" t="s">
        <v>21</v>
      </c>
      <c r="BT62" s="105">
        <f>CU58</f>
        <v>3</v>
      </c>
      <c r="BU62" s="106" t="s">
        <v>10</v>
      </c>
      <c r="BV62" s="97">
        <v>1</v>
      </c>
      <c r="BW62" s="97">
        <v>2</v>
      </c>
      <c r="BX62" s="97">
        <v>3</v>
      </c>
      <c r="BY62" s="97">
        <v>4</v>
      </c>
      <c r="BZ62" s="97">
        <v>5</v>
      </c>
      <c r="CA62" s="97">
        <v>6</v>
      </c>
      <c r="CB62" s="97">
        <v>7</v>
      </c>
      <c r="CC62" s="97">
        <v>8</v>
      </c>
      <c r="CD62" s="97">
        <v>9</v>
      </c>
      <c r="CE62" s="97">
        <v>10</v>
      </c>
      <c r="CF62" s="97">
        <v>11</v>
      </c>
      <c r="CG62" s="97">
        <v>12</v>
      </c>
      <c r="CH62" s="97">
        <v>13</v>
      </c>
      <c r="CI62" s="97">
        <v>14</v>
      </c>
      <c r="CJ62" s="97">
        <v>15</v>
      </c>
      <c r="CK62" s="97">
        <v>16</v>
      </c>
      <c r="CL62" s="97">
        <v>17</v>
      </c>
      <c r="CM62" s="97">
        <v>18</v>
      </c>
      <c r="CN62" s="97">
        <v>19</v>
      </c>
      <c r="CO62" s="97">
        <v>20</v>
      </c>
      <c r="CP62" s="97">
        <v>21</v>
      </c>
      <c r="CQ62" s="97">
        <v>22</v>
      </c>
      <c r="CR62" s="97">
        <v>23</v>
      </c>
      <c r="CS62" s="97">
        <v>24</v>
      </c>
      <c r="CT62" s="97">
        <v>25</v>
      </c>
      <c r="CU62" s="97">
        <v>26</v>
      </c>
      <c r="CV62" s="97">
        <v>27</v>
      </c>
      <c r="CW62" s="97">
        <v>28</v>
      </c>
      <c r="CX62" s="97">
        <v>29</v>
      </c>
      <c r="CY62" s="97">
        <v>30</v>
      </c>
      <c r="CZ62" s="97">
        <v>31</v>
      </c>
      <c r="DA62" s="97">
        <v>32</v>
      </c>
      <c r="DB62" s="97">
        <v>33</v>
      </c>
      <c r="DC62" s="97">
        <v>34</v>
      </c>
      <c r="DD62" s="98">
        <v>35</v>
      </c>
      <c r="DE62" s="98">
        <v>36</v>
      </c>
      <c r="DF62" s="98">
        <v>37</v>
      </c>
      <c r="DG62" s="98">
        <v>38</v>
      </c>
      <c r="DH62" s="98">
        <v>39</v>
      </c>
      <c r="DI62" s="98">
        <v>40</v>
      </c>
      <c r="DJ62" s="123"/>
    </row>
    <row r="63" spans="7:114" ht="22.5" customHeight="1" thickBot="1" x14ac:dyDescent="0.3">
      <c r="BR63" s="139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1"/>
    </row>
    <row r="64" spans="7:114" ht="22.5" customHeight="1" thickTop="1" x14ac:dyDescent="0.25">
      <c r="BR64" s="113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5"/>
    </row>
    <row r="65" spans="61:114" ht="22.5" customHeight="1" x14ac:dyDescent="0.25">
      <c r="BI65" s="6" t="str">
        <f>AK16</f>
        <v>8. KOLO</v>
      </c>
      <c r="BJ65" s="6">
        <f>AL16</f>
        <v>0.4125000000000002</v>
      </c>
      <c r="BK65" s="6">
        <f>AM16</f>
        <v>15</v>
      </c>
      <c r="BL65" s="6" t="str">
        <f t="shared" ref="BL65:BP66" si="7">AN16</f>
        <v>HŘIŠTĚ</v>
      </c>
      <c r="BM65" s="6" t="str">
        <f t="shared" si="7"/>
        <v>skupina</v>
      </c>
      <c r="BN65" s="6">
        <f t="shared" si="7"/>
        <v>7</v>
      </c>
      <c r="BO65" s="6" t="str">
        <f t="shared" si="7"/>
        <v>:</v>
      </c>
      <c r="BP65" s="6">
        <f t="shared" si="7"/>
        <v>8</v>
      </c>
      <c r="BR65" s="120"/>
      <c r="BS65" s="761" t="str">
        <f>BI65</f>
        <v>8. KOLO</v>
      </c>
      <c r="BT65" s="761"/>
      <c r="BU65" s="761"/>
      <c r="BV65" s="76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762">
        <f>BK65</f>
        <v>15</v>
      </c>
      <c r="CH65" s="762"/>
      <c r="CI65" s="763" t="s">
        <v>11</v>
      </c>
      <c r="CJ65" s="763"/>
      <c r="CK65" s="763"/>
      <c r="CL65" s="763"/>
      <c r="CM65" s="755" t="s">
        <v>12</v>
      </c>
      <c r="CN65" s="756">
        <f>BJ65</f>
        <v>0.4125000000000002</v>
      </c>
      <c r="CO65" s="756"/>
      <c r="CP65" s="757" t="s">
        <v>9</v>
      </c>
      <c r="CQ65" s="757"/>
      <c r="CR65" s="758" t="str">
        <f>BM66</f>
        <v>B</v>
      </c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2"/>
      <c r="DE65" s="759" t="s">
        <v>13</v>
      </c>
      <c r="DF65" s="759"/>
      <c r="DG65" s="759"/>
      <c r="DH65" s="760">
        <f>BL66</f>
        <v>8</v>
      </c>
      <c r="DI65" s="760"/>
      <c r="DJ65" s="123"/>
    </row>
    <row r="66" spans="61:114" ht="22.5" customHeight="1" x14ac:dyDescent="0.25">
      <c r="BL66" s="6">
        <f t="shared" si="7"/>
        <v>8</v>
      </c>
      <c r="BM66" s="6" t="str">
        <f t="shared" si="7"/>
        <v>B</v>
      </c>
      <c r="BN66" s="6" t="str">
        <f t="shared" ca="1" si="7"/>
        <v>Ovčárecká "A"</v>
      </c>
      <c r="BO66" s="6">
        <f t="shared" si="7"/>
        <v>0</v>
      </c>
      <c r="BP66" s="6" t="str">
        <f t="shared" ca="1" si="7"/>
        <v>Prok.Velikého "A"</v>
      </c>
      <c r="BR66" s="120"/>
      <c r="BS66" s="761"/>
      <c r="BT66" s="761"/>
      <c r="BU66" s="761"/>
      <c r="BV66" s="76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762"/>
      <c r="CH66" s="762"/>
      <c r="CI66" s="763"/>
      <c r="CJ66" s="763"/>
      <c r="CK66" s="763"/>
      <c r="CL66" s="763"/>
      <c r="CM66" s="755"/>
      <c r="CN66" s="756"/>
      <c r="CO66" s="756"/>
      <c r="CP66" s="757"/>
      <c r="CQ66" s="757"/>
      <c r="CR66" s="758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2"/>
      <c r="DE66" s="759"/>
      <c r="DF66" s="759"/>
      <c r="DG66" s="759"/>
      <c r="DH66" s="760"/>
      <c r="DI66" s="760"/>
      <c r="DJ66" s="123"/>
    </row>
    <row r="67" spans="61:114" ht="22.5" customHeight="1" x14ac:dyDescent="0.25">
      <c r="BR67" s="120"/>
      <c r="BS67" s="128"/>
      <c r="BT67" s="128"/>
      <c r="BU67" s="128"/>
      <c r="BV67" s="128"/>
      <c r="BW67" s="587" t="s">
        <v>16</v>
      </c>
      <c r="BX67" s="587"/>
      <c r="BY67" s="90">
        <f>BN65</f>
        <v>7</v>
      </c>
      <c r="BZ67" s="91" t="s">
        <v>17</v>
      </c>
      <c r="CA67" s="585" t="str">
        <f>LOOKUP(BY67,$A$5:$A$20,$B$5:$B$20)</f>
        <v>Ovčárecká "A"</v>
      </c>
      <c r="CB67" s="585"/>
      <c r="CC67" s="585"/>
      <c r="CD67" s="585"/>
      <c r="CE67" s="585"/>
      <c r="CF67" s="585"/>
      <c r="CG67" s="585"/>
      <c r="CH67" s="585"/>
      <c r="CI67" s="585"/>
      <c r="CJ67" s="585"/>
      <c r="CK67" s="789"/>
      <c r="CL67" s="789"/>
      <c r="CM67" s="129"/>
      <c r="CN67" s="129"/>
      <c r="CO67" s="129"/>
      <c r="CP67" s="129"/>
      <c r="CQ67" s="129"/>
      <c r="CR67" s="128"/>
      <c r="CS67" s="587" t="s">
        <v>16</v>
      </c>
      <c r="CT67" s="587"/>
      <c r="CU67" s="90">
        <f>BP65</f>
        <v>8</v>
      </c>
      <c r="CV67" s="91" t="s">
        <v>17</v>
      </c>
      <c r="CW67" s="585" t="str">
        <f>LOOKUP(CU67,$A$5:$A$20,$B$5:$B$20)</f>
        <v>Prok.Velikého "A"</v>
      </c>
      <c r="CX67" s="585"/>
      <c r="CY67" s="585"/>
      <c r="CZ67" s="585"/>
      <c r="DA67" s="585"/>
      <c r="DB67" s="585"/>
      <c r="DC67" s="585"/>
      <c r="DD67" s="585"/>
      <c r="DE67" s="585"/>
      <c r="DF67" s="585"/>
      <c r="DG67" s="585"/>
      <c r="DH67" s="585"/>
      <c r="DI67" s="585"/>
      <c r="DJ67" s="123"/>
    </row>
    <row r="68" spans="61:114" ht="22.5" customHeight="1" x14ac:dyDescent="0.25">
      <c r="BR68" s="120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31"/>
      <c r="DE68" s="131"/>
      <c r="DF68" s="131"/>
      <c r="DG68" s="131"/>
      <c r="DH68" s="131"/>
      <c r="DI68" s="131"/>
      <c r="DJ68" s="123"/>
    </row>
    <row r="69" spans="61:114" ht="22.5" customHeight="1" x14ac:dyDescent="0.25">
      <c r="BR69" s="120"/>
      <c r="BS69" s="94" t="s">
        <v>21</v>
      </c>
      <c r="BT69" s="95">
        <f>BY67</f>
        <v>7</v>
      </c>
      <c r="BU69" s="96" t="s">
        <v>10</v>
      </c>
      <c r="BV69" s="97">
        <v>1</v>
      </c>
      <c r="BW69" s="97">
        <v>2</v>
      </c>
      <c r="BX69" s="97">
        <v>3</v>
      </c>
      <c r="BY69" s="97">
        <v>4</v>
      </c>
      <c r="BZ69" s="97">
        <v>5</v>
      </c>
      <c r="CA69" s="97">
        <v>6</v>
      </c>
      <c r="CB69" s="97">
        <v>7</v>
      </c>
      <c r="CC69" s="97">
        <v>8</v>
      </c>
      <c r="CD69" s="97">
        <v>9</v>
      </c>
      <c r="CE69" s="97">
        <v>10</v>
      </c>
      <c r="CF69" s="97">
        <v>11</v>
      </c>
      <c r="CG69" s="97">
        <v>12</v>
      </c>
      <c r="CH69" s="97">
        <v>13</v>
      </c>
      <c r="CI69" s="97">
        <v>14</v>
      </c>
      <c r="CJ69" s="97">
        <v>15</v>
      </c>
      <c r="CK69" s="97">
        <v>16</v>
      </c>
      <c r="CL69" s="97">
        <v>17</v>
      </c>
      <c r="CM69" s="97">
        <v>18</v>
      </c>
      <c r="CN69" s="97">
        <v>19</v>
      </c>
      <c r="CO69" s="97">
        <v>20</v>
      </c>
      <c r="CP69" s="97">
        <v>21</v>
      </c>
      <c r="CQ69" s="97">
        <v>22</v>
      </c>
      <c r="CR69" s="97">
        <v>23</v>
      </c>
      <c r="CS69" s="97">
        <v>24</v>
      </c>
      <c r="CT69" s="97">
        <v>25</v>
      </c>
      <c r="CU69" s="97">
        <v>26</v>
      </c>
      <c r="CV69" s="97">
        <v>27</v>
      </c>
      <c r="CW69" s="97">
        <v>28</v>
      </c>
      <c r="CX69" s="97">
        <v>29</v>
      </c>
      <c r="CY69" s="97">
        <v>30</v>
      </c>
      <c r="CZ69" s="97">
        <v>31</v>
      </c>
      <c r="DA69" s="97">
        <v>32</v>
      </c>
      <c r="DB69" s="97">
        <v>33</v>
      </c>
      <c r="DC69" s="97">
        <v>34</v>
      </c>
      <c r="DD69" s="98">
        <v>35</v>
      </c>
      <c r="DE69" s="98">
        <v>36</v>
      </c>
      <c r="DF69" s="98">
        <v>37</v>
      </c>
      <c r="DG69" s="98">
        <v>38</v>
      </c>
      <c r="DH69" s="98">
        <v>39</v>
      </c>
      <c r="DI69" s="98">
        <v>40</v>
      </c>
      <c r="DJ69" s="123"/>
    </row>
    <row r="70" spans="61:114" ht="22.5" customHeight="1" x14ac:dyDescent="0.25">
      <c r="BR70" s="120"/>
      <c r="BS70" s="134"/>
      <c r="BT70" s="135"/>
      <c r="BU70" s="136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8"/>
      <c r="DE70" s="138"/>
      <c r="DF70" s="138"/>
      <c r="DG70" s="138"/>
      <c r="DH70" s="138"/>
      <c r="DI70" s="138"/>
      <c r="DJ70" s="123"/>
    </row>
    <row r="71" spans="61:114" ht="22.5" customHeight="1" x14ac:dyDescent="0.25">
      <c r="BR71" s="120"/>
      <c r="BS71" s="104" t="s">
        <v>21</v>
      </c>
      <c r="BT71" s="105">
        <f>CU67</f>
        <v>8</v>
      </c>
      <c r="BU71" s="106" t="s">
        <v>10</v>
      </c>
      <c r="BV71" s="97">
        <v>1</v>
      </c>
      <c r="BW71" s="97">
        <v>2</v>
      </c>
      <c r="BX71" s="97">
        <v>3</v>
      </c>
      <c r="BY71" s="97">
        <v>4</v>
      </c>
      <c r="BZ71" s="97">
        <v>5</v>
      </c>
      <c r="CA71" s="97">
        <v>6</v>
      </c>
      <c r="CB71" s="97">
        <v>7</v>
      </c>
      <c r="CC71" s="97">
        <v>8</v>
      </c>
      <c r="CD71" s="97">
        <v>9</v>
      </c>
      <c r="CE71" s="97">
        <v>10</v>
      </c>
      <c r="CF71" s="97">
        <v>11</v>
      </c>
      <c r="CG71" s="97">
        <v>12</v>
      </c>
      <c r="CH71" s="97">
        <v>13</v>
      </c>
      <c r="CI71" s="97">
        <v>14</v>
      </c>
      <c r="CJ71" s="97">
        <v>15</v>
      </c>
      <c r="CK71" s="97">
        <v>16</v>
      </c>
      <c r="CL71" s="97">
        <v>17</v>
      </c>
      <c r="CM71" s="97">
        <v>18</v>
      </c>
      <c r="CN71" s="97">
        <v>19</v>
      </c>
      <c r="CO71" s="97">
        <v>20</v>
      </c>
      <c r="CP71" s="97">
        <v>21</v>
      </c>
      <c r="CQ71" s="97">
        <v>22</v>
      </c>
      <c r="CR71" s="97">
        <v>23</v>
      </c>
      <c r="CS71" s="97">
        <v>24</v>
      </c>
      <c r="CT71" s="97">
        <v>25</v>
      </c>
      <c r="CU71" s="97">
        <v>26</v>
      </c>
      <c r="CV71" s="97">
        <v>27</v>
      </c>
      <c r="CW71" s="97">
        <v>28</v>
      </c>
      <c r="CX71" s="97">
        <v>29</v>
      </c>
      <c r="CY71" s="97">
        <v>30</v>
      </c>
      <c r="CZ71" s="97">
        <v>31</v>
      </c>
      <c r="DA71" s="97">
        <v>32</v>
      </c>
      <c r="DB71" s="97">
        <v>33</v>
      </c>
      <c r="DC71" s="97">
        <v>34</v>
      </c>
      <c r="DD71" s="98">
        <v>35</v>
      </c>
      <c r="DE71" s="98">
        <v>36</v>
      </c>
      <c r="DF71" s="98">
        <v>37</v>
      </c>
      <c r="DG71" s="98">
        <v>38</v>
      </c>
      <c r="DH71" s="98">
        <v>39</v>
      </c>
      <c r="DI71" s="98">
        <v>40</v>
      </c>
      <c r="DJ71" s="123"/>
    </row>
    <row r="72" spans="61:114" ht="22.5" customHeight="1" thickBot="1" x14ac:dyDescent="0.3">
      <c r="BR72" s="139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1"/>
    </row>
    <row r="73" spans="61:114" ht="22.5" customHeight="1" thickTop="1" x14ac:dyDescent="0.25">
      <c r="BR73" s="113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5"/>
    </row>
    <row r="74" spans="61:114" ht="22.5" customHeight="1" x14ac:dyDescent="0.25">
      <c r="BI74" s="6" t="str">
        <f>AK18</f>
        <v>9. KOLO</v>
      </c>
      <c r="BJ74" s="6">
        <f>AL18</f>
        <v>0.42083333333333356</v>
      </c>
      <c r="BK74" s="6">
        <f>AM18</f>
        <v>17</v>
      </c>
      <c r="BL74" s="6" t="str">
        <f t="shared" ref="BL74:BP75" si="8">AN18</f>
        <v>HŘIŠTĚ</v>
      </c>
      <c r="BM74" s="6" t="str">
        <f t="shared" si="8"/>
        <v>skupina</v>
      </c>
      <c r="BN74" s="6">
        <f t="shared" si="8"/>
        <v>12</v>
      </c>
      <c r="BO74" s="6" t="str">
        <f t="shared" si="8"/>
        <v>:</v>
      </c>
      <c r="BP74" s="6">
        <f t="shared" si="8"/>
        <v>13</v>
      </c>
      <c r="BR74" s="120"/>
      <c r="BS74" s="761" t="str">
        <f>BI74</f>
        <v>9. KOLO</v>
      </c>
      <c r="BT74" s="761"/>
      <c r="BU74" s="761"/>
      <c r="BV74" s="76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762">
        <f>BK74</f>
        <v>17</v>
      </c>
      <c r="CH74" s="762"/>
      <c r="CI74" s="763" t="s">
        <v>11</v>
      </c>
      <c r="CJ74" s="763"/>
      <c r="CK74" s="763"/>
      <c r="CL74" s="763"/>
      <c r="CM74" s="755" t="s">
        <v>12</v>
      </c>
      <c r="CN74" s="756">
        <f>BJ74</f>
        <v>0.42083333333333356</v>
      </c>
      <c r="CO74" s="756"/>
      <c r="CP74" s="757" t="s">
        <v>9</v>
      </c>
      <c r="CQ74" s="757"/>
      <c r="CR74" s="758" t="str">
        <f>BM75</f>
        <v>C</v>
      </c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2"/>
      <c r="DE74" s="759" t="s">
        <v>13</v>
      </c>
      <c r="DF74" s="759"/>
      <c r="DG74" s="759"/>
      <c r="DH74" s="760">
        <f>BL75</f>
        <v>8</v>
      </c>
      <c r="DI74" s="760"/>
      <c r="DJ74" s="123"/>
    </row>
    <row r="75" spans="61:114" ht="22.5" customHeight="1" x14ac:dyDescent="0.25">
      <c r="BL75" s="6">
        <f t="shared" si="8"/>
        <v>8</v>
      </c>
      <c r="BM75" s="6" t="str">
        <f t="shared" si="8"/>
        <v>C</v>
      </c>
      <c r="BN75" s="6" t="str">
        <f t="shared" ca="1" si="8"/>
        <v>Kmochova "A"</v>
      </c>
      <c r="BO75" s="6">
        <f t="shared" si="8"/>
        <v>0</v>
      </c>
      <c r="BP75" s="6" t="str">
        <f t="shared" ca="1" si="8"/>
        <v>Masarykova "A"</v>
      </c>
      <c r="BR75" s="120"/>
      <c r="BS75" s="761"/>
      <c r="BT75" s="761"/>
      <c r="BU75" s="761"/>
      <c r="BV75" s="76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762"/>
      <c r="CH75" s="762"/>
      <c r="CI75" s="763"/>
      <c r="CJ75" s="763"/>
      <c r="CK75" s="763"/>
      <c r="CL75" s="763"/>
      <c r="CM75" s="755"/>
      <c r="CN75" s="756"/>
      <c r="CO75" s="756"/>
      <c r="CP75" s="757"/>
      <c r="CQ75" s="757"/>
      <c r="CR75" s="758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2"/>
      <c r="DE75" s="759"/>
      <c r="DF75" s="759"/>
      <c r="DG75" s="759"/>
      <c r="DH75" s="760"/>
      <c r="DI75" s="760"/>
      <c r="DJ75" s="123"/>
    </row>
    <row r="76" spans="61:114" ht="22.5" customHeight="1" x14ac:dyDescent="0.25">
      <c r="BR76" s="120"/>
      <c r="BS76" s="128"/>
      <c r="BT76" s="128"/>
      <c r="BU76" s="128"/>
      <c r="BV76" s="128"/>
      <c r="BW76" s="587" t="s">
        <v>16</v>
      </c>
      <c r="BX76" s="587"/>
      <c r="BY76" s="90">
        <f>BN74</f>
        <v>12</v>
      </c>
      <c r="BZ76" s="91" t="s">
        <v>17</v>
      </c>
      <c r="CA76" s="585" t="str">
        <f>LOOKUP(BY76,$A$5:$A$20,$B$5:$B$20)</f>
        <v>Kmochova "A"</v>
      </c>
      <c r="CB76" s="585"/>
      <c r="CC76" s="585"/>
      <c r="CD76" s="585"/>
      <c r="CE76" s="585"/>
      <c r="CF76" s="585"/>
      <c r="CG76" s="585"/>
      <c r="CH76" s="585"/>
      <c r="CI76" s="585"/>
      <c r="CJ76" s="585"/>
      <c r="CK76" s="789"/>
      <c r="CL76" s="789"/>
      <c r="CM76" s="129"/>
      <c r="CN76" s="129"/>
      <c r="CO76" s="129"/>
      <c r="CP76" s="129"/>
      <c r="CQ76" s="129"/>
      <c r="CR76" s="128"/>
      <c r="CS76" s="587" t="s">
        <v>16</v>
      </c>
      <c r="CT76" s="587"/>
      <c r="CU76" s="90">
        <f>BP74</f>
        <v>13</v>
      </c>
      <c r="CV76" s="91" t="s">
        <v>17</v>
      </c>
      <c r="CW76" s="585" t="str">
        <f>LOOKUP(CU76,$A$5:$A$20,$B$5:$B$20)</f>
        <v>Masarykova "A"</v>
      </c>
      <c r="CX76" s="585"/>
      <c r="CY76" s="585"/>
      <c r="CZ76" s="585"/>
      <c r="DA76" s="585"/>
      <c r="DB76" s="585"/>
      <c r="DC76" s="585"/>
      <c r="DD76" s="585"/>
      <c r="DE76" s="585"/>
      <c r="DF76" s="585"/>
      <c r="DG76" s="585"/>
      <c r="DH76" s="585"/>
      <c r="DI76" s="585"/>
      <c r="DJ76" s="123"/>
    </row>
    <row r="77" spans="61:114" ht="22.5" customHeight="1" x14ac:dyDescent="0.25">
      <c r="BR77" s="120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31"/>
      <c r="DE77" s="131"/>
      <c r="DF77" s="131"/>
      <c r="DG77" s="131"/>
      <c r="DH77" s="131"/>
      <c r="DI77" s="131"/>
      <c r="DJ77" s="123"/>
    </row>
    <row r="78" spans="61:114" ht="22.5" customHeight="1" x14ac:dyDescent="0.25">
      <c r="BR78" s="120"/>
      <c r="BS78" s="94" t="s">
        <v>21</v>
      </c>
      <c r="BT78" s="95">
        <f>BY76</f>
        <v>12</v>
      </c>
      <c r="BU78" s="96" t="s">
        <v>10</v>
      </c>
      <c r="BV78" s="97">
        <v>1</v>
      </c>
      <c r="BW78" s="97">
        <v>2</v>
      </c>
      <c r="BX78" s="97">
        <v>3</v>
      </c>
      <c r="BY78" s="97">
        <v>4</v>
      </c>
      <c r="BZ78" s="97">
        <v>5</v>
      </c>
      <c r="CA78" s="97">
        <v>6</v>
      </c>
      <c r="CB78" s="97">
        <v>7</v>
      </c>
      <c r="CC78" s="97">
        <v>8</v>
      </c>
      <c r="CD78" s="97">
        <v>9</v>
      </c>
      <c r="CE78" s="97">
        <v>10</v>
      </c>
      <c r="CF78" s="97">
        <v>11</v>
      </c>
      <c r="CG78" s="97">
        <v>12</v>
      </c>
      <c r="CH78" s="97">
        <v>13</v>
      </c>
      <c r="CI78" s="97">
        <v>14</v>
      </c>
      <c r="CJ78" s="97">
        <v>15</v>
      </c>
      <c r="CK78" s="97">
        <v>16</v>
      </c>
      <c r="CL78" s="97">
        <v>17</v>
      </c>
      <c r="CM78" s="97">
        <v>18</v>
      </c>
      <c r="CN78" s="97">
        <v>19</v>
      </c>
      <c r="CO78" s="97">
        <v>20</v>
      </c>
      <c r="CP78" s="97">
        <v>21</v>
      </c>
      <c r="CQ78" s="97">
        <v>22</v>
      </c>
      <c r="CR78" s="97">
        <v>23</v>
      </c>
      <c r="CS78" s="97">
        <v>24</v>
      </c>
      <c r="CT78" s="97">
        <v>25</v>
      </c>
      <c r="CU78" s="97">
        <v>26</v>
      </c>
      <c r="CV78" s="97">
        <v>27</v>
      </c>
      <c r="CW78" s="97">
        <v>28</v>
      </c>
      <c r="CX78" s="97">
        <v>29</v>
      </c>
      <c r="CY78" s="97">
        <v>30</v>
      </c>
      <c r="CZ78" s="97">
        <v>31</v>
      </c>
      <c r="DA78" s="97">
        <v>32</v>
      </c>
      <c r="DB78" s="97">
        <v>33</v>
      </c>
      <c r="DC78" s="97">
        <v>34</v>
      </c>
      <c r="DD78" s="98">
        <v>35</v>
      </c>
      <c r="DE78" s="98">
        <v>36</v>
      </c>
      <c r="DF78" s="98">
        <v>37</v>
      </c>
      <c r="DG78" s="98">
        <v>38</v>
      </c>
      <c r="DH78" s="98">
        <v>39</v>
      </c>
      <c r="DI78" s="98">
        <v>40</v>
      </c>
      <c r="DJ78" s="123"/>
    </row>
    <row r="79" spans="61:114" ht="22.5" customHeight="1" x14ac:dyDescent="0.25">
      <c r="BR79" s="120"/>
      <c r="BS79" s="134"/>
      <c r="BT79" s="135"/>
      <c r="BU79" s="136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8"/>
      <c r="DE79" s="138"/>
      <c r="DF79" s="138"/>
      <c r="DG79" s="138"/>
      <c r="DH79" s="138"/>
      <c r="DI79" s="138"/>
      <c r="DJ79" s="123"/>
    </row>
    <row r="80" spans="61:114" ht="22.5" customHeight="1" x14ac:dyDescent="0.25">
      <c r="BR80" s="120"/>
      <c r="BS80" s="104" t="s">
        <v>21</v>
      </c>
      <c r="BT80" s="105">
        <f>CU76</f>
        <v>13</v>
      </c>
      <c r="BU80" s="106" t="s">
        <v>10</v>
      </c>
      <c r="BV80" s="97">
        <v>1</v>
      </c>
      <c r="BW80" s="97">
        <v>2</v>
      </c>
      <c r="BX80" s="97">
        <v>3</v>
      </c>
      <c r="BY80" s="97">
        <v>4</v>
      </c>
      <c r="BZ80" s="97">
        <v>5</v>
      </c>
      <c r="CA80" s="97">
        <v>6</v>
      </c>
      <c r="CB80" s="97">
        <v>7</v>
      </c>
      <c r="CC80" s="97">
        <v>8</v>
      </c>
      <c r="CD80" s="97">
        <v>9</v>
      </c>
      <c r="CE80" s="97">
        <v>10</v>
      </c>
      <c r="CF80" s="97">
        <v>11</v>
      </c>
      <c r="CG80" s="97">
        <v>12</v>
      </c>
      <c r="CH80" s="97">
        <v>13</v>
      </c>
      <c r="CI80" s="97">
        <v>14</v>
      </c>
      <c r="CJ80" s="97">
        <v>15</v>
      </c>
      <c r="CK80" s="97">
        <v>16</v>
      </c>
      <c r="CL80" s="97">
        <v>17</v>
      </c>
      <c r="CM80" s="97">
        <v>18</v>
      </c>
      <c r="CN80" s="97">
        <v>19</v>
      </c>
      <c r="CO80" s="97">
        <v>20</v>
      </c>
      <c r="CP80" s="97">
        <v>21</v>
      </c>
      <c r="CQ80" s="97">
        <v>22</v>
      </c>
      <c r="CR80" s="97">
        <v>23</v>
      </c>
      <c r="CS80" s="97">
        <v>24</v>
      </c>
      <c r="CT80" s="97">
        <v>25</v>
      </c>
      <c r="CU80" s="97">
        <v>26</v>
      </c>
      <c r="CV80" s="97">
        <v>27</v>
      </c>
      <c r="CW80" s="97">
        <v>28</v>
      </c>
      <c r="CX80" s="97">
        <v>29</v>
      </c>
      <c r="CY80" s="97">
        <v>30</v>
      </c>
      <c r="CZ80" s="97">
        <v>31</v>
      </c>
      <c r="DA80" s="97">
        <v>32</v>
      </c>
      <c r="DB80" s="97">
        <v>33</v>
      </c>
      <c r="DC80" s="97">
        <v>34</v>
      </c>
      <c r="DD80" s="98">
        <v>35</v>
      </c>
      <c r="DE80" s="98">
        <v>36</v>
      </c>
      <c r="DF80" s="98">
        <v>37</v>
      </c>
      <c r="DG80" s="98">
        <v>38</v>
      </c>
      <c r="DH80" s="98">
        <v>39</v>
      </c>
      <c r="DI80" s="98">
        <v>40</v>
      </c>
      <c r="DJ80" s="123"/>
    </row>
    <row r="81" spans="61:114" ht="22.5" customHeight="1" thickBot="1" x14ac:dyDescent="0.3">
      <c r="BR81" s="139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1"/>
    </row>
    <row r="82" spans="61:114" ht="22.5" customHeight="1" thickTop="1" x14ac:dyDescent="0.25">
      <c r="BR82" s="113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5"/>
    </row>
    <row r="83" spans="61:114" ht="22.5" customHeight="1" x14ac:dyDescent="0.25">
      <c r="BI83" s="6" t="str">
        <f>AK20</f>
        <v>10. KOLO</v>
      </c>
      <c r="BJ83" s="6">
        <f>AL20</f>
        <v>0.42916666666666692</v>
      </c>
      <c r="BK83" s="6">
        <f>AM20</f>
        <v>19</v>
      </c>
      <c r="BL83" s="6" t="str">
        <f t="shared" ref="BL83:BP84" si="9">AN20</f>
        <v>HŘIŠTĚ</v>
      </c>
      <c r="BM83" s="6" t="str">
        <f t="shared" si="9"/>
        <v>skupina</v>
      </c>
      <c r="BN83" s="6">
        <f t="shared" si="9"/>
        <v>1</v>
      </c>
      <c r="BO83" s="6" t="str">
        <f t="shared" si="9"/>
        <v>:</v>
      </c>
      <c r="BP83" s="6">
        <f t="shared" si="9"/>
        <v>3</v>
      </c>
      <c r="BR83" s="120"/>
      <c r="BS83" s="761" t="str">
        <f>BI83</f>
        <v>10. KOLO</v>
      </c>
      <c r="BT83" s="761"/>
      <c r="BU83" s="761"/>
      <c r="BV83" s="76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762">
        <f>BK83</f>
        <v>19</v>
      </c>
      <c r="CH83" s="762"/>
      <c r="CI83" s="763" t="s">
        <v>11</v>
      </c>
      <c r="CJ83" s="763"/>
      <c r="CK83" s="763"/>
      <c r="CL83" s="763"/>
      <c r="CM83" s="755" t="s">
        <v>12</v>
      </c>
      <c r="CN83" s="756">
        <f>BJ83</f>
        <v>0.42916666666666692</v>
      </c>
      <c r="CO83" s="756"/>
      <c r="CP83" s="757" t="s">
        <v>9</v>
      </c>
      <c r="CQ83" s="757"/>
      <c r="CR83" s="758" t="str">
        <f>BM84</f>
        <v>A</v>
      </c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2"/>
      <c r="DE83" s="759" t="s">
        <v>13</v>
      </c>
      <c r="DF83" s="759"/>
      <c r="DG83" s="759"/>
      <c r="DH83" s="760">
        <f>BL84</f>
        <v>8</v>
      </c>
      <c r="DI83" s="760"/>
      <c r="DJ83" s="123"/>
    </row>
    <row r="84" spans="61:114" ht="22.5" customHeight="1" x14ac:dyDescent="0.25">
      <c r="BL84" s="6">
        <f t="shared" si="9"/>
        <v>8</v>
      </c>
      <c r="BM84" s="6" t="str">
        <f t="shared" si="9"/>
        <v>A</v>
      </c>
      <c r="BN84" s="6" t="str">
        <f t="shared" ca="1" si="9"/>
        <v>Lipanská</v>
      </c>
      <c r="BO84" s="6">
        <f t="shared" si="9"/>
        <v>0</v>
      </c>
      <c r="BP84" s="6" t="str">
        <f t="shared" ca="1" si="9"/>
        <v>Pečky "A"</v>
      </c>
      <c r="BR84" s="120"/>
      <c r="BS84" s="761"/>
      <c r="BT84" s="761"/>
      <c r="BU84" s="761"/>
      <c r="BV84" s="76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762"/>
      <c r="CH84" s="762"/>
      <c r="CI84" s="763"/>
      <c r="CJ84" s="763"/>
      <c r="CK84" s="763"/>
      <c r="CL84" s="763"/>
      <c r="CM84" s="755"/>
      <c r="CN84" s="756"/>
      <c r="CO84" s="756"/>
      <c r="CP84" s="757"/>
      <c r="CQ84" s="757"/>
      <c r="CR84" s="758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2"/>
      <c r="DE84" s="759"/>
      <c r="DF84" s="759"/>
      <c r="DG84" s="759"/>
      <c r="DH84" s="760"/>
      <c r="DI84" s="760"/>
      <c r="DJ84" s="123"/>
    </row>
    <row r="85" spans="61:114" ht="22.5" customHeight="1" x14ac:dyDescent="0.25">
      <c r="BR85" s="120"/>
      <c r="BS85" s="128"/>
      <c r="BT85" s="128"/>
      <c r="BU85" s="128"/>
      <c r="BV85" s="128"/>
      <c r="BW85" s="587" t="s">
        <v>16</v>
      </c>
      <c r="BX85" s="587"/>
      <c r="BY85" s="90">
        <f>BN83</f>
        <v>1</v>
      </c>
      <c r="BZ85" s="91" t="s">
        <v>17</v>
      </c>
      <c r="CA85" s="585" t="str">
        <f>LOOKUP(BY85,$A$5:$A$20,$B$5:$B$20)</f>
        <v>Lipanská</v>
      </c>
      <c r="CB85" s="585"/>
      <c r="CC85" s="585"/>
      <c r="CD85" s="585"/>
      <c r="CE85" s="585"/>
      <c r="CF85" s="585"/>
      <c r="CG85" s="585"/>
      <c r="CH85" s="585"/>
      <c r="CI85" s="585"/>
      <c r="CJ85" s="585"/>
      <c r="CK85" s="789"/>
      <c r="CL85" s="789"/>
      <c r="CM85" s="129"/>
      <c r="CN85" s="129"/>
      <c r="CO85" s="129"/>
      <c r="CP85" s="129"/>
      <c r="CQ85" s="129"/>
      <c r="CR85" s="128"/>
      <c r="CS85" s="587" t="s">
        <v>16</v>
      </c>
      <c r="CT85" s="587"/>
      <c r="CU85" s="90">
        <f>BP83</f>
        <v>3</v>
      </c>
      <c r="CV85" s="91" t="s">
        <v>17</v>
      </c>
      <c r="CW85" s="585" t="str">
        <f>LOOKUP(CU85,$A$5:$A$20,$B$5:$B$20)</f>
        <v>Pečky "A"</v>
      </c>
      <c r="CX85" s="585"/>
      <c r="CY85" s="585"/>
      <c r="CZ85" s="585"/>
      <c r="DA85" s="585"/>
      <c r="DB85" s="585"/>
      <c r="DC85" s="585"/>
      <c r="DD85" s="585"/>
      <c r="DE85" s="585"/>
      <c r="DF85" s="585"/>
      <c r="DG85" s="585"/>
      <c r="DH85" s="585"/>
      <c r="DI85" s="585"/>
      <c r="DJ85" s="123"/>
    </row>
    <row r="86" spans="61:114" ht="22.5" customHeight="1" x14ac:dyDescent="0.25">
      <c r="BR86" s="120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31"/>
      <c r="DE86" s="131"/>
      <c r="DF86" s="131"/>
      <c r="DG86" s="131"/>
      <c r="DH86" s="131"/>
      <c r="DI86" s="131"/>
      <c r="DJ86" s="123"/>
    </row>
    <row r="87" spans="61:114" ht="22.5" customHeight="1" x14ac:dyDescent="0.25">
      <c r="BR87" s="120"/>
      <c r="BS87" s="94" t="s">
        <v>21</v>
      </c>
      <c r="BT87" s="95">
        <f>BY85</f>
        <v>1</v>
      </c>
      <c r="BU87" s="96" t="s">
        <v>10</v>
      </c>
      <c r="BV87" s="97">
        <v>1</v>
      </c>
      <c r="BW87" s="97">
        <v>2</v>
      </c>
      <c r="BX87" s="97">
        <v>3</v>
      </c>
      <c r="BY87" s="97">
        <v>4</v>
      </c>
      <c r="BZ87" s="97">
        <v>5</v>
      </c>
      <c r="CA87" s="97">
        <v>6</v>
      </c>
      <c r="CB87" s="97">
        <v>7</v>
      </c>
      <c r="CC87" s="97">
        <v>8</v>
      </c>
      <c r="CD87" s="97">
        <v>9</v>
      </c>
      <c r="CE87" s="97">
        <v>10</v>
      </c>
      <c r="CF87" s="97">
        <v>11</v>
      </c>
      <c r="CG87" s="97">
        <v>12</v>
      </c>
      <c r="CH87" s="97">
        <v>13</v>
      </c>
      <c r="CI87" s="97">
        <v>14</v>
      </c>
      <c r="CJ87" s="97">
        <v>15</v>
      </c>
      <c r="CK87" s="97">
        <v>16</v>
      </c>
      <c r="CL87" s="97">
        <v>17</v>
      </c>
      <c r="CM87" s="97">
        <v>18</v>
      </c>
      <c r="CN87" s="97">
        <v>19</v>
      </c>
      <c r="CO87" s="97">
        <v>20</v>
      </c>
      <c r="CP87" s="97">
        <v>21</v>
      </c>
      <c r="CQ87" s="97">
        <v>22</v>
      </c>
      <c r="CR87" s="97">
        <v>23</v>
      </c>
      <c r="CS87" s="97">
        <v>24</v>
      </c>
      <c r="CT87" s="97">
        <v>25</v>
      </c>
      <c r="CU87" s="97">
        <v>26</v>
      </c>
      <c r="CV87" s="97">
        <v>27</v>
      </c>
      <c r="CW87" s="97">
        <v>28</v>
      </c>
      <c r="CX87" s="97">
        <v>29</v>
      </c>
      <c r="CY87" s="97">
        <v>30</v>
      </c>
      <c r="CZ87" s="97">
        <v>31</v>
      </c>
      <c r="DA87" s="97">
        <v>32</v>
      </c>
      <c r="DB87" s="97">
        <v>33</v>
      </c>
      <c r="DC87" s="97">
        <v>34</v>
      </c>
      <c r="DD87" s="98">
        <v>35</v>
      </c>
      <c r="DE87" s="98">
        <v>36</v>
      </c>
      <c r="DF87" s="98">
        <v>37</v>
      </c>
      <c r="DG87" s="98">
        <v>38</v>
      </c>
      <c r="DH87" s="98">
        <v>39</v>
      </c>
      <c r="DI87" s="98">
        <v>40</v>
      </c>
      <c r="DJ87" s="123"/>
    </row>
    <row r="88" spans="61:114" ht="22.5" customHeight="1" x14ac:dyDescent="0.25">
      <c r="BR88" s="120"/>
      <c r="BS88" s="134"/>
      <c r="BT88" s="135"/>
      <c r="BU88" s="136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8"/>
      <c r="DE88" s="138"/>
      <c r="DF88" s="138"/>
      <c r="DG88" s="138"/>
      <c r="DH88" s="138"/>
      <c r="DI88" s="138"/>
      <c r="DJ88" s="123"/>
    </row>
    <row r="89" spans="61:114" ht="22.5" customHeight="1" x14ac:dyDescent="0.25">
      <c r="BR89" s="120"/>
      <c r="BS89" s="104" t="s">
        <v>21</v>
      </c>
      <c r="BT89" s="105">
        <f>CU85</f>
        <v>3</v>
      </c>
      <c r="BU89" s="106" t="s">
        <v>10</v>
      </c>
      <c r="BV89" s="97">
        <v>1</v>
      </c>
      <c r="BW89" s="97">
        <v>2</v>
      </c>
      <c r="BX89" s="97">
        <v>3</v>
      </c>
      <c r="BY89" s="97">
        <v>4</v>
      </c>
      <c r="BZ89" s="97">
        <v>5</v>
      </c>
      <c r="CA89" s="97">
        <v>6</v>
      </c>
      <c r="CB89" s="97">
        <v>7</v>
      </c>
      <c r="CC89" s="97">
        <v>8</v>
      </c>
      <c r="CD89" s="97">
        <v>9</v>
      </c>
      <c r="CE89" s="97">
        <v>10</v>
      </c>
      <c r="CF89" s="97">
        <v>11</v>
      </c>
      <c r="CG89" s="97">
        <v>12</v>
      </c>
      <c r="CH89" s="97">
        <v>13</v>
      </c>
      <c r="CI89" s="97">
        <v>14</v>
      </c>
      <c r="CJ89" s="97">
        <v>15</v>
      </c>
      <c r="CK89" s="97">
        <v>16</v>
      </c>
      <c r="CL89" s="97">
        <v>17</v>
      </c>
      <c r="CM89" s="97">
        <v>18</v>
      </c>
      <c r="CN89" s="97">
        <v>19</v>
      </c>
      <c r="CO89" s="97">
        <v>20</v>
      </c>
      <c r="CP89" s="97">
        <v>21</v>
      </c>
      <c r="CQ89" s="97">
        <v>22</v>
      </c>
      <c r="CR89" s="97">
        <v>23</v>
      </c>
      <c r="CS89" s="97">
        <v>24</v>
      </c>
      <c r="CT89" s="97">
        <v>25</v>
      </c>
      <c r="CU89" s="97">
        <v>26</v>
      </c>
      <c r="CV89" s="97">
        <v>27</v>
      </c>
      <c r="CW89" s="97">
        <v>28</v>
      </c>
      <c r="CX89" s="97">
        <v>29</v>
      </c>
      <c r="CY89" s="97">
        <v>30</v>
      </c>
      <c r="CZ89" s="97">
        <v>31</v>
      </c>
      <c r="DA89" s="97">
        <v>32</v>
      </c>
      <c r="DB89" s="97">
        <v>33</v>
      </c>
      <c r="DC89" s="97">
        <v>34</v>
      </c>
      <c r="DD89" s="98">
        <v>35</v>
      </c>
      <c r="DE89" s="98">
        <v>36</v>
      </c>
      <c r="DF89" s="98">
        <v>37</v>
      </c>
      <c r="DG89" s="98">
        <v>38</v>
      </c>
      <c r="DH89" s="98">
        <v>39</v>
      </c>
      <c r="DI89" s="98">
        <v>40</v>
      </c>
      <c r="DJ89" s="123"/>
    </row>
    <row r="90" spans="61:114" ht="22.5" customHeight="1" thickBot="1" x14ac:dyDescent="0.3">
      <c r="BR90" s="139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1"/>
    </row>
    <row r="91" spans="61:114" ht="22.5" customHeight="1" thickTop="1" thickBot="1" x14ac:dyDescent="0.3"/>
    <row r="92" spans="61:114" ht="22.5" customHeight="1" thickTop="1" x14ac:dyDescent="0.25">
      <c r="BR92" s="113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5"/>
    </row>
    <row r="93" spans="61:114" ht="22.5" customHeight="1" x14ac:dyDescent="0.25">
      <c r="BI93" s="6" t="str">
        <f>AK22</f>
        <v>11. KOLO</v>
      </c>
      <c r="BJ93" s="6">
        <f>AL22</f>
        <v>0.43750000000000028</v>
      </c>
      <c r="BK93" s="6">
        <f>AM22</f>
        <v>21</v>
      </c>
      <c r="BL93" s="6" t="str">
        <f t="shared" ref="BL93:BP94" si="10">AN22</f>
        <v>HŘIŠTĚ</v>
      </c>
      <c r="BM93" s="6" t="str">
        <f t="shared" si="10"/>
        <v>skupina</v>
      </c>
      <c r="BN93" s="6">
        <f t="shared" si="10"/>
        <v>6</v>
      </c>
      <c r="BO93" s="6" t="str">
        <f t="shared" si="10"/>
        <v>:</v>
      </c>
      <c r="BP93" s="6">
        <f t="shared" si="10"/>
        <v>8</v>
      </c>
      <c r="BR93" s="120"/>
      <c r="BS93" s="761" t="str">
        <f>BI93</f>
        <v>11. KOLO</v>
      </c>
      <c r="BT93" s="761"/>
      <c r="BU93" s="761"/>
      <c r="BV93" s="76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762">
        <f>BK93</f>
        <v>21</v>
      </c>
      <c r="CH93" s="762"/>
      <c r="CI93" s="763" t="s">
        <v>11</v>
      </c>
      <c r="CJ93" s="763"/>
      <c r="CK93" s="763"/>
      <c r="CL93" s="763"/>
      <c r="CM93" s="755" t="s">
        <v>12</v>
      </c>
      <c r="CN93" s="756">
        <f>BJ93</f>
        <v>0.43750000000000028</v>
      </c>
      <c r="CO93" s="756"/>
      <c r="CP93" s="757" t="s">
        <v>9</v>
      </c>
      <c r="CQ93" s="757"/>
      <c r="CR93" s="758" t="str">
        <f>BM94</f>
        <v>B</v>
      </c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2"/>
      <c r="DE93" s="759" t="s">
        <v>13</v>
      </c>
      <c r="DF93" s="759"/>
      <c r="DG93" s="759"/>
      <c r="DH93" s="760">
        <f>BL94</f>
        <v>8</v>
      </c>
      <c r="DI93" s="760"/>
      <c r="DJ93" s="123"/>
    </row>
    <row r="94" spans="61:114" ht="22.5" customHeight="1" x14ac:dyDescent="0.25">
      <c r="BL94" s="6">
        <f t="shared" si="10"/>
        <v>8</v>
      </c>
      <c r="BM94" s="6" t="str">
        <f t="shared" si="10"/>
        <v>B</v>
      </c>
      <c r="BN94" s="6" t="str">
        <f t="shared" ca="1" si="10"/>
        <v>Mnichovická</v>
      </c>
      <c r="BO94" s="6">
        <f t="shared" si="10"/>
        <v>0</v>
      </c>
      <c r="BP94" s="6" t="str">
        <f t="shared" ca="1" si="10"/>
        <v>Prok.Velikého "A"</v>
      </c>
      <c r="BR94" s="120"/>
      <c r="BS94" s="761"/>
      <c r="BT94" s="761"/>
      <c r="BU94" s="761"/>
      <c r="BV94" s="76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762"/>
      <c r="CH94" s="762"/>
      <c r="CI94" s="763"/>
      <c r="CJ94" s="763"/>
      <c r="CK94" s="763"/>
      <c r="CL94" s="763"/>
      <c r="CM94" s="755"/>
      <c r="CN94" s="756"/>
      <c r="CO94" s="756"/>
      <c r="CP94" s="757"/>
      <c r="CQ94" s="757"/>
      <c r="CR94" s="758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2"/>
      <c r="DE94" s="759"/>
      <c r="DF94" s="759"/>
      <c r="DG94" s="759"/>
      <c r="DH94" s="760"/>
      <c r="DI94" s="760"/>
      <c r="DJ94" s="123"/>
    </row>
    <row r="95" spans="61:114" ht="22.5" customHeight="1" x14ac:dyDescent="0.25">
      <c r="BR95" s="120"/>
      <c r="BS95" s="128"/>
      <c r="BT95" s="128"/>
      <c r="BU95" s="128"/>
      <c r="BV95" s="128"/>
      <c r="BW95" s="587" t="s">
        <v>16</v>
      </c>
      <c r="BX95" s="587"/>
      <c r="BY95" s="90">
        <f>BN93</f>
        <v>6</v>
      </c>
      <c r="BZ95" s="91" t="s">
        <v>17</v>
      </c>
      <c r="CA95" s="585" t="str">
        <f>LOOKUP(BY95,$A$5:$A$20,$B$5:$B$20)</f>
        <v>Mnichovická</v>
      </c>
      <c r="CB95" s="585"/>
      <c r="CC95" s="585"/>
      <c r="CD95" s="585"/>
      <c r="CE95" s="585"/>
      <c r="CF95" s="585"/>
      <c r="CG95" s="585"/>
      <c r="CH95" s="585"/>
      <c r="CI95" s="585"/>
      <c r="CJ95" s="585"/>
      <c r="CK95" s="789"/>
      <c r="CL95" s="789"/>
      <c r="CM95" s="129"/>
      <c r="CN95" s="129"/>
      <c r="CO95" s="129"/>
      <c r="CP95" s="129"/>
      <c r="CQ95" s="129"/>
      <c r="CR95" s="128"/>
      <c r="CS95" s="587" t="s">
        <v>16</v>
      </c>
      <c r="CT95" s="587"/>
      <c r="CU95" s="90">
        <f>BP93</f>
        <v>8</v>
      </c>
      <c r="CV95" s="91" t="s">
        <v>17</v>
      </c>
      <c r="CW95" s="585" t="str">
        <f>LOOKUP(CU95,$A$5:$A$20,$B$5:$B$20)</f>
        <v>Prok.Velikého "A"</v>
      </c>
      <c r="CX95" s="585"/>
      <c r="CY95" s="585"/>
      <c r="CZ95" s="585"/>
      <c r="DA95" s="585"/>
      <c r="DB95" s="585"/>
      <c r="DC95" s="585"/>
      <c r="DD95" s="585"/>
      <c r="DE95" s="585"/>
      <c r="DF95" s="585"/>
      <c r="DG95" s="585"/>
      <c r="DH95" s="585"/>
      <c r="DI95" s="585"/>
      <c r="DJ95" s="123"/>
    </row>
    <row r="96" spans="61:114" ht="22.5" customHeight="1" x14ac:dyDescent="0.25">
      <c r="BR96" s="120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31"/>
      <c r="DE96" s="131"/>
      <c r="DF96" s="131"/>
      <c r="DG96" s="131"/>
      <c r="DH96" s="131"/>
      <c r="DI96" s="131"/>
      <c r="DJ96" s="123"/>
    </row>
    <row r="97" spans="61:114" ht="22.5" customHeight="1" x14ac:dyDescent="0.25">
      <c r="BR97" s="120"/>
      <c r="BS97" s="94" t="s">
        <v>21</v>
      </c>
      <c r="BT97" s="95">
        <f>BY95</f>
        <v>6</v>
      </c>
      <c r="BU97" s="96" t="s">
        <v>10</v>
      </c>
      <c r="BV97" s="97">
        <v>1</v>
      </c>
      <c r="BW97" s="97">
        <v>2</v>
      </c>
      <c r="BX97" s="97">
        <v>3</v>
      </c>
      <c r="BY97" s="97">
        <v>4</v>
      </c>
      <c r="BZ97" s="97">
        <v>5</v>
      </c>
      <c r="CA97" s="97">
        <v>6</v>
      </c>
      <c r="CB97" s="97">
        <v>7</v>
      </c>
      <c r="CC97" s="97">
        <v>8</v>
      </c>
      <c r="CD97" s="97">
        <v>9</v>
      </c>
      <c r="CE97" s="97">
        <v>10</v>
      </c>
      <c r="CF97" s="97">
        <v>11</v>
      </c>
      <c r="CG97" s="97">
        <v>12</v>
      </c>
      <c r="CH97" s="97">
        <v>13</v>
      </c>
      <c r="CI97" s="97">
        <v>14</v>
      </c>
      <c r="CJ97" s="97">
        <v>15</v>
      </c>
      <c r="CK97" s="97">
        <v>16</v>
      </c>
      <c r="CL97" s="97">
        <v>17</v>
      </c>
      <c r="CM97" s="97">
        <v>18</v>
      </c>
      <c r="CN97" s="97">
        <v>19</v>
      </c>
      <c r="CO97" s="97">
        <v>20</v>
      </c>
      <c r="CP97" s="97">
        <v>21</v>
      </c>
      <c r="CQ97" s="97">
        <v>22</v>
      </c>
      <c r="CR97" s="97">
        <v>23</v>
      </c>
      <c r="CS97" s="97">
        <v>24</v>
      </c>
      <c r="CT97" s="97">
        <v>25</v>
      </c>
      <c r="CU97" s="97">
        <v>26</v>
      </c>
      <c r="CV97" s="97">
        <v>27</v>
      </c>
      <c r="CW97" s="97">
        <v>28</v>
      </c>
      <c r="CX97" s="97">
        <v>29</v>
      </c>
      <c r="CY97" s="97">
        <v>30</v>
      </c>
      <c r="CZ97" s="97">
        <v>31</v>
      </c>
      <c r="DA97" s="97">
        <v>32</v>
      </c>
      <c r="DB97" s="97">
        <v>33</v>
      </c>
      <c r="DC97" s="97">
        <v>34</v>
      </c>
      <c r="DD97" s="98">
        <v>35</v>
      </c>
      <c r="DE97" s="98">
        <v>36</v>
      </c>
      <c r="DF97" s="98">
        <v>37</v>
      </c>
      <c r="DG97" s="98">
        <v>38</v>
      </c>
      <c r="DH97" s="98">
        <v>39</v>
      </c>
      <c r="DI97" s="98">
        <v>40</v>
      </c>
      <c r="DJ97" s="123"/>
    </row>
    <row r="98" spans="61:114" ht="22.5" customHeight="1" x14ac:dyDescent="0.25">
      <c r="BR98" s="120"/>
      <c r="BS98" s="134"/>
      <c r="BT98" s="135"/>
      <c r="BU98" s="136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  <c r="CW98" s="137"/>
      <c r="CX98" s="137"/>
      <c r="CY98" s="137"/>
      <c r="CZ98" s="137"/>
      <c r="DA98" s="137"/>
      <c r="DB98" s="137"/>
      <c r="DC98" s="137"/>
      <c r="DD98" s="138"/>
      <c r="DE98" s="138"/>
      <c r="DF98" s="138"/>
      <c r="DG98" s="138"/>
      <c r="DH98" s="138"/>
      <c r="DI98" s="138"/>
      <c r="DJ98" s="123"/>
    </row>
    <row r="99" spans="61:114" ht="22.5" customHeight="1" x14ac:dyDescent="0.25">
      <c r="BR99" s="120"/>
      <c r="BS99" s="104" t="s">
        <v>21</v>
      </c>
      <c r="BT99" s="105">
        <f>CU95</f>
        <v>8</v>
      </c>
      <c r="BU99" s="106" t="s">
        <v>10</v>
      </c>
      <c r="BV99" s="97">
        <v>1</v>
      </c>
      <c r="BW99" s="97">
        <v>2</v>
      </c>
      <c r="BX99" s="97">
        <v>3</v>
      </c>
      <c r="BY99" s="97">
        <v>4</v>
      </c>
      <c r="BZ99" s="97">
        <v>5</v>
      </c>
      <c r="CA99" s="97">
        <v>6</v>
      </c>
      <c r="CB99" s="97">
        <v>7</v>
      </c>
      <c r="CC99" s="97">
        <v>8</v>
      </c>
      <c r="CD99" s="97">
        <v>9</v>
      </c>
      <c r="CE99" s="97">
        <v>10</v>
      </c>
      <c r="CF99" s="97">
        <v>11</v>
      </c>
      <c r="CG99" s="97">
        <v>12</v>
      </c>
      <c r="CH99" s="97">
        <v>13</v>
      </c>
      <c r="CI99" s="97">
        <v>14</v>
      </c>
      <c r="CJ99" s="97">
        <v>15</v>
      </c>
      <c r="CK99" s="97">
        <v>16</v>
      </c>
      <c r="CL99" s="97">
        <v>17</v>
      </c>
      <c r="CM99" s="97">
        <v>18</v>
      </c>
      <c r="CN99" s="97">
        <v>19</v>
      </c>
      <c r="CO99" s="97">
        <v>20</v>
      </c>
      <c r="CP99" s="97">
        <v>21</v>
      </c>
      <c r="CQ99" s="97">
        <v>22</v>
      </c>
      <c r="CR99" s="97">
        <v>23</v>
      </c>
      <c r="CS99" s="97">
        <v>24</v>
      </c>
      <c r="CT99" s="97">
        <v>25</v>
      </c>
      <c r="CU99" s="97">
        <v>26</v>
      </c>
      <c r="CV99" s="97">
        <v>27</v>
      </c>
      <c r="CW99" s="97">
        <v>28</v>
      </c>
      <c r="CX99" s="97">
        <v>29</v>
      </c>
      <c r="CY99" s="97">
        <v>30</v>
      </c>
      <c r="CZ99" s="97">
        <v>31</v>
      </c>
      <c r="DA99" s="97">
        <v>32</v>
      </c>
      <c r="DB99" s="97">
        <v>33</v>
      </c>
      <c r="DC99" s="97">
        <v>34</v>
      </c>
      <c r="DD99" s="98">
        <v>35</v>
      </c>
      <c r="DE99" s="98">
        <v>36</v>
      </c>
      <c r="DF99" s="98">
        <v>37</v>
      </c>
      <c r="DG99" s="98">
        <v>38</v>
      </c>
      <c r="DH99" s="98">
        <v>39</v>
      </c>
      <c r="DI99" s="98">
        <v>40</v>
      </c>
      <c r="DJ99" s="123"/>
    </row>
    <row r="100" spans="61:114" ht="22.5" customHeight="1" thickBot="1" x14ac:dyDescent="0.3">
      <c r="BR100" s="139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1"/>
    </row>
    <row r="101" spans="61:114" ht="22.5" customHeight="1" thickTop="1" x14ac:dyDescent="0.25">
      <c r="BR101" s="113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5"/>
    </row>
    <row r="102" spans="61:114" ht="22.5" customHeight="1" x14ac:dyDescent="0.25">
      <c r="BI102" s="6" t="str">
        <f>AK24</f>
        <v>12. KOLO</v>
      </c>
      <c r="BJ102" s="6">
        <f>AL24</f>
        <v>0.44583333333333364</v>
      </c>
      <c r="BK102" s="6">
        <f>AM24</f>
        <v>23</v>
      </c>
      <c r="BL102" s="6" t="str">
        <f t="shared" ref="BL102:BP103" si="11">AN24</f>
        <v>HŘIŠTĚ</v>
      </c>
      <c r="BM102" s="6" t="str">
        <f t="shared" si="11"/>
        <v>skupina</v>
      </c>
      <c r="BN102" s="6">
        <f t="shared" si="11"/>
        <v>11</v>
      </c>
      <c r="BO102" s="6" t="str">
        <f t="shared" si="11"/>
        <v>:</v>
      </c>
      <c r="BP102" s="6">
        <f t="shared" si="11"/>
        <v>13</v>
      </c>
      <c r="BR102" s="120"/>
      <c r="BS102" s="761" t="str">
        <f>BI102</f>
        <v>12. KOLO</v>
      </c>
      <c r="BT102" s="761"/>
      <c r="BU102" s="761"/>
      <c r="BV102" s="76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762">
        <f>BK102</f>
        <v>23</v>
      </c>
      <c r="CH102" s="762"/>
      <c r="CI102" s="763" t="s">
        <v>11</v>
      </c>
      <c r="CJ102" s="763"/>
      <c r="CK102" s="763"/>
      <c r="CL102" s="763"/>
      <c r="CM102" s="755" t="s">
        <v>12</v>
      </c>
      <c r="CN102" s="756">
        <f>BJ102</f>
        <v>0.44583333333333364</v>
      </c>
      <c r="CO102" s="756"/>
      <c r="CP102" s="757" t="s">
        <v>9</v>
      </c>
      <c r="CQ102" s="757"/>
      <c r="CR102" s="758" t="str">
        <f>BM103</f>
        <v>C</v>
      </c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2"/>
      <c r="DE102" s="759" t="s">
        <v>13</v>
      </c>
      <c r="DF102" s="759"/>
      <c r="DG102" s="759"/>
      <c r="DH102" s="760">
        <f>BL103</f>
        <v>8</v>
      </c>
      <c r="DI102" s="760"/>
      <c r="DJ102" s="123"/>
    </row>
    <row r="103" spans="61:114" ht="22.5" customHeight="1" x14ac:dyDescent="0.25">
      <c r="BL103" s="6">
        <f t="shared" si="11"/>
        <v>8</v>
      </c>
      <c r="BM103" s="6" t="str">
        <f t="shared" si="11"/>
        <v>C</v>
      </c>
      <c r="BN103" s="6" t="str">
        <f t="shared" ca="1" si="11"/>
        <v>Velim</v>
      </c>
      <c r="BO103" s="6">
        <f t="shared" si="11"/>
        <v>0</v>
      </c>
      <c r="BP103" s="6" t="str">
        <f t="shared" ca="1" si="11"/>
        <v>Masarykova "A"</v>
      </c>
      <c r="BR103" s="120"/>
      <c r="BS103" s="761"/>
      <c r="BT103" s="761"/>
      <c r="BU103" s="761"/>
      <c r="BV103" s="76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762"/>
      <c r="CH103" s="762"/>
      <c r="CI103" s="763"/>
      <c r="CJ103" s="763"/>
      <c r="CK103" s="763"/>
      <c r="CL103" s="763"/>
      <c r="CM103" s="755"/>
      <c r="CN103" s="756"/>
      <c r="CO103" s="756"/>
      <c r="CP103" s="757"/>
      <c r="CQ103" s="757"/>
      <c r="CR103" s="758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2"/>
      <c r="DE103" s="759"/>
      <c r="DF103" s="759"/>
      <c r="DG103" s="759"/>
      <c r="DH103" s="760"/>
      <c r="DI103" s="760"/>
      <c r="DJ103" s="123"/>
    </row>
    <row r="104" spans="61:114" ht="22.5" customHeight="1" x14ac:dyDescent="0.25">
      <c r="BR104" s="120"/>
      <c r="BS104" s="128"/>
      <c r="BT104" s="128"/>
      <c r="BU104" s="128"/>
      <c r="BV104" s="128"/>
      <c r="BW104" s="587" t="s">
        <v>16</v>
      </c>
      <c r="BX104" s="587"/>
      <c r="BY104" s="90">
        <f>BN102</f>
        <v>11</v>
      </c>
      <c r="BZ104" s="91" t="s">
        <v>17</v>
      </c>
      <c r="CA104" s="585" t="str">
        <f>LOOKUP(BY104,$A$5:$A$20,$B$5:$B$20)</f>
        <v>Velim</v>
      </c>
      <c r="CB104" s="585"/>
      <c r="CC104" s="585"/>
      <c r="CD104" s="585"/>
      <c r="CE104" s="585"/>
      <c r="CF104" s="585"/>
      <c r="CG104" s="585"/>
      <c r="CH104" s="585"/>
      <c r="CI104" s="585"/>
      <c r="CJ104" s="585"/>
      <c r="CK104" s="789"/>
      <c r="CL104" s="789"/>
      <c r="CM104" s="129"/>
      <c r="CN104" s="129"/>
      <c r="CO104" s="129"/>
      <c r="CP104" s="129"/>
      <c r="CQ104" s="129"/>
      <c r="CR104" s="128"/>
      <c r="CS104" s="587" t="s">
        <v>16</v>
      </c>
      <c r="CT104" s="587"/>
      <c r="CU104" s="90">
        <f>BP102</f>
        <v>13</v>
      </c>
      <c r="CV104" s="91" t="s">
        <v>17</v>
      </c>
      <c r="CW104" s="585" t="str">
        <f>LOOKUP(CU104,$A$5:$A$20,$B$5:$B$20)</f>
        <v>Masarykova "A"</v>
      </c>
      <c r="CX104" s="585"/>
      <c r="CY104" s="585"/>
      <c r="CZ104" s="585"/>
      <c r="DA104" s="585"/>
      <c r="DB104" s="585"/>
      <c r="DC104" s="585"/>
      <c r="DD104" s="585"/>
      <c r="DE104" s="585"/>
      <c r="DF104" s="585"/>
      <c r="DG104" s="585"/>
      <c r="DH104" s="585"/>
      <c r="DI104" s="585"/>
      <c r="DJ104" s="123"/>
    </row>
    <row r="105" spans="61:114" ht="22.5" customHeight="1" x14ac:dyDescent="0.25">
      <c r="BR105" s="120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31"/>
      <c r="DE105" s="131"/>
      <c r="DF105" s="131"/>
      <c r="DG105" s="131"/>
      <c r="DH105" s="131"/>
      <c r="DI105" s="131"/>
      <c r="DJ105" s="123"/>
    </row>
    <row r="106" spans="61:114" ht="22.5" customHeight="1" x14ac:dyDescent="0.25">
      <c r="BR106" s="120"/>
      <c r="BS106" s="94" t="s">
        <v>21</v>
      </c>
      <c r="BT106" s="95">
        <f>BY104</f>
        <v>11</v>
      </c>
      <c r="BU106" s="96" t="s">
        <v>10</v>
      </c>
      <c r="BV106" s="97">
        <v>1</v>
      </c>
      <c r="BW106" s="97">
        <v>2</v>
      </c>
      <c r="BX106" s="97">
        <v>3</v>
      </c>
      <c r="BY106" s="97">
        <v>4</v>
      </c>
      <c r="BZ106" s="97">
        <v>5</v>
      </c>
      <c r="CA106" s="97">
        <v>6</v>
      </c>
      <c r="CB106" s="97">
        <v>7</v>
      </c>
      <c r="CC106" s="97">
        <v>8</v>
      </c>
      <c r="CD106" s="97">
        <v>9</v>
      </c>
      <c r="CE106" s="97">
        <v>10</v>
      </c>
      <c r="CF106" s="97">
        <v>11</v>
      </c>
      <c r="CG106" s="97">
        <v>12</v>
      </c>
      <c r="CH106" s="97">
        <v>13</v>
      </c>
      <c r="CI106" s="97">
        <v>14</v>
      </c>
      <c r="CJ106" s="97">
        <v>15</v>
      </c>
      <c r="CK106" s="97">
        <v>16</v>
      </c>
      <c r="CL106" s="97">
        <v>17</v>
      </c>
      <c r="CM106" s="97">
        <v>18</v>
      </c>
      <c r="CN106" s="97">
        <v>19</v>
      </c>
      <c r="CO106" s="97">
        <v>20</v>
      </c>
      <c r="CP106" s="97">
        <v>21</v>
      </c>
      <c r="CQ106" s="97">
        <v>22</v>
      </c>
      <c r="CR106" s="97">
        <v>23</v>
      </c>
      <c r="CS106" s="97">
        <v>24</v>
      </c>
      <c r="CT106" s="97">
        <v>25</v>
      </c>
      <c r="CU106" s="97">
        <v>26</v>
      </c>
      <c r="CV106" s="97">
        <v>27</v>
      </c>
      <c r="CW106" s="97">
        <v>28</v>
      </c>
      <c r="CX106" s="97">
        <v>29</v>
      </c>
      <c r="CY106" s="97">
        <v>30</v>
      </c>
      <c r="CZ106" s="97">
        <v>31</v>
      </c>
      <c r="DA106" s="97">
        <v>32</v>
      </c>
      <c r="DB106" s="97">
        <v>33</v>
      </c>
      <c r="DC106" s="97">
        <v>34</v>
      </c>
      <c r="DD106" s="98">
        <v>35</v>
      </c>
      <c r="DE106" s="98">
        <v>36</v>
      </c>
      <c r="DF106" s="98">
        <v>37</v>
      </c>
      <c r="DG106" s="98">
        <v>38</v>
      </c>
      <c r="DH106" s="98">
        <v>39</v>
      </c>
      <c r="DI106" s="98">
        <v>40</v>
      </c>
      <c r="DJ106" s="123"/>
    </row>
    <row r="107" spans="61:114" ht="22.5" customHeight="1" x14ac:dyDescent="0.25">
      <c r="BR107" s="120"/>
      <c r="BS107" s="134"/>
      <c r="BT107" s="135"/>
      <c r="BU107" s="136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  <c r="CW107" s="137"/>
      <c r="CX107" s="137"/>
      <c r="CY107" s="137"/>
      <c r="CZ107" s="137"/>
      <c r="DA107" s="137"/>
      <c r="DB107" s="137"/>
      <c r="DC107" s="137"/>
      <c r="DD107" s="138"/>
      <c r="DE107" s="138"/>
      <c r="DF107" s="138"/>
      <c r="DG107" s="138"/>
      <c r="DH107" s="138"/>
      <c r="DI107" s="138"/>
      <c r="DJ107" s="123"/>
    </row>
    <row r="108" spans="61:114" ht="22.5" customHeight="1" x14ac:dyDescent="0.25">
      <c r="BR108" s="120"/>
      <c r="BS108" s="104" t="s">
        <v>21</v>
      </c>
      <c r="BT108" s="105">
        <f>CU104</f>
        <v>13</v>
      </c>
      <c r="BU108" s="106" t="s">
        <v>10</v>
      </c>
      <c r="BV108" s="97">
        <v>1</v>
      </c>
      <c r="BW108" s="97">
        <v>2</v>
      </c>
      <c r="BX108" s="97">
        <v>3</v>
      </c>
      <c r="BY108" s="97">
        <v>4</v>
      </c>
      <c r="BZ108" s="97">
        <v>5</v>
      </c>
      <c r="CA108" s="97">
        <v>6</v>
      </c>
      <c r="CB108" s="97">
        <v>7</v>
      </c>
      <c r="CC108" s="97">
        <v>8</v>
      </c>
      <c r="CD108" s="97">
        <v>9</v>
      </c>
      <c r="CE108" s="97">
        <v>10</v>
      </c>
      <c r="CF108" s="97">
        <v>11</v>
      </c>
      <c r="CG108" s="97">
        <v>12</v>
      </c>
      <c r="CH108" s="97">
        <v>13</v>
      </c>
      <c r="CI108" s="97">
        <v>14</v>
      </c>
      <c r="CJ108" s="97">
        <v>15</v>
      </c>
      <c r="CK108" s="97">
        <v>16</v>
      </c>
      <c r="CL108" s="97">
        <v>17</v>
      </c>
      <c r="CM108" s="97">
        <v>18</v>
      </c>
      <c r="CN108" s="97">
        <v>19</v>
      </c>
      <c r="CO108" s="97">
        <v>20</v>
      </c>
      <c r="CP108" s="97">
        <v>21</v>
      </c>
      <c r="CQ108" s="97">
        <v>22</v>
      </c>
      <c r="CR108" s="97">
        <v>23</v>
      </c>
      <c r="CS108" s="97">
        <v>24</v>
      </c>
      <c r="CT108" s="97">
        <v>25</v>
      </c>
      <c r="CU108" s="97">
        <v>26</v>
      </c>
      <c r="CV108" s="97">
        <v>27</v>
      </c>
      <c r="CW108" s="97">
        <v>28</v>
      </c>
      <c r="CX108" s="97">
        <v>29</v>
      </c>
      <c r="CY108" s="97">
        <v>30</v>
      </c>
      <c r="CZ108" s="97">
        <v>31</v>
      </c>
      <c r="DA108" s="97">
        <v>32</v>
      </c>
      <c r="DB108" s="97">
        <v>33</v>
      </c>
      <c r="DC108" s="97">
        <v>34</v>
      </c>
      <c r="DD108" s="98">
        <v>35</v>
      </c>
      <c r="DE108" s="98">
        <v>36</v>
      </c>
      <c r="DF108" s="98">
        <v>37</v>
      </c>
      <c r="DG108" s="98">
        <v>38</v>
      </c>
      <c r="DH108" s="98">
        <v>39</v>
      </c>
      <c r="DI108" s="98">
        <v>40</v>
      </c>
      <c r="DJ108" s="123"/>
    </row>
    <row r="109" spans="61:114" ht="22.5" customHeight="1" thickBot="1" x14ac:dyDescent="0.3">
      <c r="BR109" s="139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0"/>
      <c r="DH109" s="140"/>
      <c r="DI109" s="140"/>
      <c r="DJ109" s="141"/>
    </row>
    <row r="110" spans="61:114" ht="22.5" customHeight="1" thickTop="1" x14ac:dyDescent="0.25">
      <c r="BR110" s="113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114"/>
      <c r="DH110" s="114"/>
      <c r="DI110" s="114"/>
      <c r="DJ110" s="115"/>
    </row>
    <row r="111" spans="61:114" ht="22.5" customHeight="1" x14ac:dyDescent="0.25">
      <c r="BI111" s="6" t="str">
        <f>AK26</f>
        <v>13. KOLO</v>
      </c>
      <c r="BJ111" s="6">
        <f>AL26</f>
        <v>0.454166666666667</v>
      </c>
      <c r="BK111" s="6">
        <f>AM26</f>
        <v>25</v>
      </c>
      <c r="BL111" s="6" t="str">
        <f t="shared" ref="BL111:BP112" si="12">AN26</f>
        <v>HŘIŠTĚ</v>
      </c>
      <c r="BM111" s="6" t="str">
        <f t="shared" si="12"/>
        <v>skupina</v>
      </c>
      <c r="BN111" s="6">
        <f t="shared" si="12"/>
        <v>1</v>
      </c>
      <c r="BO111" s="6" t="str">
        <f t="shared" si="12"/>
        <v>:</v>
      </c>
      <c r="BP111" s="6">
        <f t="shared" si="12"/>
        <v>2</v>
      </c>
      <c r="BR111" s="120"/>
      <c r="BS111" s="761" t="str">
        <f>BI111</f>
        <v>13. KOLO</v>
      </c>
      <c r="BT111" s="761"/>
      <c r="BU111" s="761"/>
      <c r="BV111" s="76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762">
        <f>BK111</f>
        <v>25</v>
      </c>
      <c r="CH111" s="762"/>
      <c r="CI111" s="763" t="s">
        <v>11</v>
      </c>
      <c r="CJ111" s="763"/>
      <c r="CK111" s="763"/>
      <c r="CL111" s="763"/>
      <c r="CM111" s="755" t="s">
        <v>12</v>
      </c>
      <c r="CN111" s="756">
        <f>BJ111</f>
        <v>0.454166666666667</v>
      </c>
      <c r="CO111" s="756"/>
      <c r="CP111" s="757" t="s">
        <v>9</v>
      </c>
      <c r="CQ111" s="757"/>
      <c r="CR111" s="758" t="str">
        <f>BM112</f>
        <v>A</v>
      </c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2"/>
      <c r="DE111" s="759" t="s">
        <v>13</v>
      </c>
      <c r="DF111" s="759"/>
      <c r="DG111" s="759"/>
      <c r="DH111" s="760">
        <f>BL112</f>
        <v>8</v>
      </c>
      <c r="DI111" s="760"/>
      <c r="DJ111" s="123"/>
    </row>
    <row r="112" spans="61:114" ht="22.5" customHeight="1" x14ac:dyDescent="0.25">
      <c r="BL112" s="6">
        <f t="shared" si="12"/>
        <v>8</v>
      </c>
      <c r="BM112" s="6" t="str">
        <f t="shared" si="12"/>
        <v>A</v>
      </c>
      <c r="BN112" s="6" t="str">
        <f t="shared" ca="1" si="12"/>
        <v>Lipanská</v>
      </c>
      <c r="BO112" s="6">
        <f t="shared" si="12"/>
        <v>0</v>
      </c>
      <c r="BP112" s="6" t="str">
        <f t="shared" ca="1" si="12"/>
        <v>Bezručova "A"</v>
      </c>
      <c r="BR112" s="120"/>
      <c r="BS112" s="761"/>
      <c r="BT112" s="761"/>
      <c r="BU112" s="761"/>
      <c r="BV112" s="76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762"/>
      <c r="CH112" s="762"/>
      <c r="CI112" s="763"/>
      <c r="CJ112" s="763"/>
      <c r="CK112" s="763"/>
      <c r="CL112" s="763"/>
      <c r="CM112" s="755"/>
      <c r="CN112" s="756"/>
      <c r="CO112" s="756"/>
      <c r="CP112" s="757"/>
      <c r="CQ112" s="757"/>
      <c r="CR112" s="758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2"/>
      <c r="DE112" s="759"/>
      <c r="DF112" s="759"/>
      <c r="DG112" s="759"/>
      <c r="DH112" s="760"/>
      <c r="DI112" s="760"/>
      <c r="DJ112" s="123"/>
    </row>
    <row r="113" spans="61:114" ht="22.5" customHeight="1" x14ac:dyDescent="0.25">
      <c r="BR113" s="120"/>
      <c r="BS113" s="128"/>
      <c r="BT113" s="128"/>
      <c r="BU113" s="128"/>
      <c r="BV113" s="128"/>
      <c r="BW113" s="587" t="s">
        <v>16</v>
      </c>
      <c r="BX113" s="587"/>
      <c r="BY113" s="90">
        <f>BN111</f>
        <v>1</v>
      </c>
      <c r="BZ113" s="91" t="s">
        <v>17</v>
      </c>
      <c r="CA113" s="585" t="str">
        <f>LOOKUP(BY113,$A$5:$A$20,$B$5:$B$20)</f>
        <v>Lipanská</v>
      </c>
      <c r="CB113" s="585"/>
      <c r="CC113" s="585"/>
      <c r="CD113" s="585"/>
      <c r="CE113" s="585"/>
      <c r="CF113" s="585"/>
      <c r="CG113" s="585"/>
      <c r="CH113" s="585"/>
      <c r="CI113" s="585"/>
      <c r="CJ113" s="585"/>
      <c r="CK113" s="789"/>
      <c r="CL113" s="789"/>
      <c r="CM113" s="129"/>
      <c r="CN113" s="129"/>
      <c r="CO113" s="129"/>
      <c r="CP113" s="129"/>
      <c r="CQ113" s="129"/>
      <c r="CR113" s="128"/>
      <c r="CS113" s="587" t="s">
        <v>16</v>
      </c>
      <c r="CT113" s="587"/>
      <c r="CU113" s="90">
        <f>BP111</f>
        <v>2</v>
      </c>
      <c r="CV113" s="91" t="s">
        <v>17</v>
      </c>
      <c r="CW113" s="585" t="str">
        <f>LOOKUP(CU113,$A$5:$A$20,$B$5:$B$20)</f>
        <v>Bezručova "A"</v>
      </c>
      <c r="CX113" s="585"/>
      <c r="CY113" s="585"/>
      <c r="CZ113" s="585"/>
      <c r="DA113" s="585"/>
      <c r="DB113" s="585"/>
      <c r="DC113" s="585"/>
      <c r="DD113" s="585"/>
      <c r="DE113" s="585"/>
      <c r="DF113" s="585"/>
      <c r="DG113" s="585"/>
      <c r="DH113" s="585"/>
      <c r="DI113" s="585"/>
      <c r="DJ113" s="123"/>
    </row>
    <row r="114" spans="61:114" ht="22.5" customHeight="1" x14ac:dyDescent="0.25">
      <c r="BR114" s="120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31"/>
      <c r="DE114" s="131"/>
      <c r="DF114" s="131"/>
      <c r="DG114" s="131"/>
      <c r="DH114" s="131"/>
      <c r="DI114" s="131"/>
      <c r="DJ114" s="123"/>
    </row>
    <row r="115" spans="61:114" ht="22.5" customHeight="1" x14ac:dyDescent="0.25">
      <c r="BR115" s="120"/>
      <c r="BS115" s="94" t="s">
        <v>21</v>
      </c>
      <c r="BT115" s="95">
        <f>BY113</f>
        <v>1</v>
      </c>
      <c r="BU115" s="96" t="s">
        <v>10</v>
      </c>
      <c r="BV115" s="97">
        <v>1</v>
      </c>
      <c r="BW115" s="97">
        <v>2</v>
      </c>
      <c r="BX115" s="97">
        <v>3</v>
      </c>
      <c r="BY115" s="97">
        <v>4</v>
      </c>
      <c r="BZ115" s="97">
        <v>5</v>
      </c>
      <c r="CA115" s="97">
        <v>6</v>
      </c>
      <c r="CB115" s="97">
        <v>7</v>
      </c>
      <c r="CC115" s="97">
        <v>8</v>
      </c>
      <c r="CD115" s="97">
        <v>9</v>
      </c>
      <c r="CE115" s="97">
        <v>10</v>
      </c>
      <c r="CF115" s="97">
        <v>11</v>
      </c>
      <c r="CG115" s="97">
        <v>12</v>
      </c>
      <c r="CH115" s="97">
        <v>13</v>
      </c>
      <c r="CI115" s="97">
        <v>14</v>
      </c>
      <c r="CJ115" s="97">
        <v>15</v>
      </c>
      <c r="CK115" s="97">
        <v>16</v>
      </c>
      <c r="CL115" s="97">
        <v>17</v>
      </c>
      <c r="CM115" s="97">
        <v>18</v>
      </c>
      <c r="CN115" s="97">
        <v>19</v>
      </c>
      <c r="CO115" s="97">
        <v>20</v>
      </c>
      <c r="CP115" s="97">
        <v>21</v>
      </c>
      <c r="CQ115" s="97">
        <v>22</v>
      </c>
      <c r="CR115" s="97">
        <v>23</v>
      </c>
      <c r="CS115" s="97">
        <v>24</v>
      </c>
      <c r="CT115" s="97">
        <v>25</v>
      </c>
      <c r="CU115" s="97">
        <v>26</v>
      </c>
      <c r="CV115" s="97">
        <v>27</v>
      </c>
      <c r="CW115" s="97">
        <v>28</v>
      </c>
      <c r="CX115" s="97">
        <v>29</v>
      </c>
      <c r="CY115" s="97">
        <v>30</v>
      </c>
      <c r="CZ115" s="97">
        <v>31</v>
      </c>
      <c r="DA115" s="97">
        <v>32</v>
      </c>
      <c r="DB115" s="97">
        <v>33</v>
      </c>
      <c r="DC115" s="97">
        <v>34</v>
      </c>
      <c r="DD115" s="98">
        <v>35</v>
      </c>
      <c r="DE115" s="98">
        <v>36</v>
      </c>
      <c r="DF115" s="98">
        <v>37</v>
      </c>
      <c r="DG115" s="98">
        <v>38</v>
      </c>
      <c r="DH115" s="98">
        <v>39</v>
      </c>
      <c r="DI115" s="98">
        <v>40</v>
      </c>
      <c r="DJ115" s="123"/>
    </row>
    <row r="116" spans="61:114" ht="22.5" customHeight="1" x14ac:dyDescent="0.25">
      <c r="BR116" s="120"/>
      <c r="BS116" s="134"/>
      <c r="BT116" s="135"/>
      <c r="BU116" s="136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  <c r="CW116" s="137"/>
      <c r="CX116" s="137"/>
      <c r="CY116" s="137"/>
      <c r="CZ116" s="137"/>
      <c r="DA116" s="137"/>
      <c r="DB116" s="137"/>
      <c r="DC116" s="137"/>
      <c r="DD116" s="138"/>
      <c r="DE116" s="138"/>
      <c r="DF116" s="138"/>
      <c r="DG116" s="138"/>
      <c r="DH116" s="138"/>
      <c r="DI116" s="138"/>
      <c r="DJ116" s="123"/>
    </row>
    <row r="117" spans="61:114" ht="22.5" customHeight="1" x14ac:dyDescent="0.25">
      <c r="BR117" s="120"/>
      <c r="BS117" s="104" t="s">
        <v>21</v>
      </c>
      <c r="BT117" s="105">
        <f>CU113</f>
        <v>2</v>
      </c>
      <c r="BU117" s="106" t="s">
        <v>10</v>
      </c>
      <c r="BV117" s="97">
        <v>1</v>
      </c>
      <c r="BW117" s="97">
        <v>2</v>
      </c>
      <c r="BX117" s="97">
        <v>3</v>
      </c>
      <c r="BY117" s="97">
        <v>4</v>
      </c>
      <c r="BZ117" s="97">
        <v>5</v>
      </c>
      <c r="CA117" s="97">
        <v>6</v>
      </c>
      <c r="CB117" s="97">
        <v>7</v>
      </c>
      <c r="CC117" s="97">
        <v>8</v>
      </c>
      <c r="CD117" s="97">
        <v>9</v>
      </c>
      <c r="CE117" s="97">
        <v>10</v>
      </c>
      <c r="CF117" s="97">
        <v>11</v>
      </c>
      <c r="CG117" s="97">
        <v>12</v>
      </c>
      <c r="CH117" s="97">
        <v>13</v>
      </c>
      <c r="CI117" s="97">
        <v>14</v>
      </c>
      <c r="CJ117" s="97">
        <v>15</v>
      </c>
      <c r="CK117" s="97">
        <v>16</v>
      </c>
      <c r="CL117" s="97">
        <v>17</v>
      </c>
      <c r="CM117" s="97">
        <v>18</v>
      </c>
      <c r="CN117" s="97">
        <v>19</v>
      </c>
      <c r="CO117" s="97">
        <v>20</v>
      </c>
      <c r="CP117" s="97">
        <v>21</v>
      </c>
      <c r="CQ117" s="97">
        <v>22</v>
      </c>
      <c r="CR117" s="97">
        <v>23</v>
      </c>
      <c r="CS117" s="97">
        <v>24</v>
      </c>
      <c r="CT117" s="97">
        <v>25</v>
      </c>
      <c r="CU117" s="97">
        <v>26</v>
      </c>
      <c r="CV117" s="97">
        <v>27</v>
      </c>
      <c r="CW117" s="97">
        <v>28</v>
      </c>
      <c r="CX117" s="97">
        <v>29</v>
      </c>
      <c r="CY117" s="97">
        <v>30</v>
      </c>
      <c r="CZ117" s="97">
        <v>31</v>
      </c>
      <c r="DA117" s="97">
        <v>32</v>
      </c>
      <c r="DB117" s="97">
        <v>33</v>
      </c>
      <c r="DC117" s="97">
        <v>34</v>
      </c>
      <c r="DD117" s="98">
        <v>35</v>
      </c>
      <c r="DE117" s="98">
        <v>36</v>
      </c>
      <c r="DF117" s="98">
        <v>37</v>
      </c>
      <c r="DG117" s="98">
        <v>38</v>
      </c>
      <c r="DH117" s="98">
        <v>39</v>
      </c>
      <c r="DI117" s="98">
        <v>40</v>
      </c>
      <c r="DJ117" s="123"/>
    </row>
    <row r="118" spans="61:114" ht="22.5" customHeight="1" thickBot="1" x14ac:dyDescent="0.3">
      <c r="BR118" s="139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1"/>
    </row>
    <row r="119" spans="61:114" ht="22.5" customHeight="1" thickTop="1" x14ac:dyDescent="0.25">
      <c r="BR119" s="113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114"/>
      <c r="DH119" s="114"/>
      <c r="DI119" s="114"/>
      <c r="DJ119" s="115"/>
    </row>
    <row r="120" spans="61:114" ht="22.5" customHeight="1" x14ac:dyDescent="0.25">
      <c r="BI120" s="6" t="str">
        <f>AK28</f>
        <v>14. KOLO</v>
      </c>
      <c r="BJ120" s="6">
        <f>AL28</f>
        <v>0.46250000000000036</v>
      </c>
      <c r="BK120" s="6">
        <f>AM28</f>
        <v>27</v>
      </c>
      <c r="BL120" s="6" t="str">
        <f t="shared" ref="BL120:BP121" si="13">AN28</f>
        <v>HŘIŠTĚ</v>
      </c>
      <c r="BM120" s="6" t="str">
        <f t="shared" si="13"/>
        <v>skupina</v>
      </c>
      <c r="BN120" s="6">
        <f t="shared" si="13"/>
        <v>6</v>
      </c>
      <c r="BO120" s="6" t="str">
        <f t="shared" si="13"/>
        <v>:</v>
      </c>
      <c r="BP120" s="6">
        <f t="shared" si="13"/>
        <v>7</v>
      </c>
      <c r="BR120" s="120"/>
      <c r="BS120" s="761" t="str">
        <f>BI120</f>
        <v>14. KOLO</v>
      </c>
      <c r="BT120" s="761"/>
      <c r="BU120" s="761"/>
      <c r="BV120" s="76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762">
        <f>BK120</f>
        <v>27</v>
      </c>
      <c r="CH120" s="762"/>
      <c r="CI120" s="763" t="s">
        <v>11</v>
      </c>
      <c r="CJ120" s="763"/>
      <c r="CK120" s="763"/>
      <c r="CL120" s="763"/>
      <c r="CM120" s="755" t="s">
        <v>12</v>
      </c>
      <c r="CN120" s="756">
        <f>BJ120</f>
        <v>0.46250000000000036</v>
      </c>
      <c r="CO120" s="756"/>
      <c r="CP120" s="757" t="s">
        <v>9</v>
      </c>
      <c r="CQ120" s="757"/>
      <c r="CR120" s="758" t="str">
        <f>BM121</f>
        <v>B</v>
      </c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2"/>
      <c r="DE120" s="759" t="s">
        <v>13</v>
      </c>
      <c r="DF120" s="759"/>
      <c r="DG120" s="759"/>
      <c r="DH120" s="760">
        <f>BL121</f>
        <v>8</v>
      </c>
      <c r="DI120" s="760"/>
      <c r="DJ120" s="123"/>
    </row>
    <row r="121" spans="61:114" ht="22.5" customHeight="1" x14ac:dyDescent="0.25">
      <c r="BL121" s="6">
        <f t="shared" si="13"/>
        <v>8</v>
      </c>
      <c r="BM121" s="6" t="str">
        <f t="shared" si="13"/>
        <v>B</v>
      </c>
      <c r="BN121" s="6" t="str">
        <f t="shared" ca="1" si="13"/>
        <v>Mnichovická</v>
      </c>
      <c r="BO121" s="6">
        <f t="shared" si="13"/>
        <v>0</v>
      </c>
      <c r="BP121" s="6" t="str">
        <f t="shared" ca="1" si="13"/>
        <v>Ovčárecká "A"</v>
      </c>
      <c r="BR121" s="120"/>
      <c r="BS121" s="761"/>
      <c r="BT121" s="761"/>
      <c r="BU121" s="761"/>
      <c r="BV121" s="76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762"/>
      <c r="CH121" s="762"/>
      <c r="CI121" s="763"/>
      <c r="CJ121" s="763"/>
      <c r="CK121" s="763"/>
      <c r="CL121" s="763"/>
      <c r="CM121" s="755"/>
      <c r="CN121" s="756"/>
      <c r="CO121" s="756"/>
      <c r="CP121" s="757"/>
      <c r="CQ121" s="757"/>
      <c r="CR121" s="758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2"/>
      <c r="DE121" s="759"/>
      <c r="DF121" s="759"/>
      <c r="DG121" s="759"/>
      <c r="DH121" s="760"/>
      <c r="DI121" s="760"/>
      <c r="DJ121" s="123"/>
    </row>
    <row r="122" spans="61:114" ht="22.5" customHeight="1" x14ac:dyDescent="0.25">
      <c r="BR122" s="120"/>
      <c r="BS122" s="128"/>
      <c r="BT122" s="128"/>
      <c r="BU122" s="128"/>
      <c r="BV122" s="128"/>
      <c r="BW122" s="587" t="s">
        <v>16</v>
      </c>
      <c r="BX122" s="587"/>
      <c r="BY122" s="90">
        <f>BN120</f>
        <v>6</v>
      </c>
      <c r="BZ122" s="91" t="s">
        <v>17</v>
      </c>
      <c r="CA122" s="585" t="str">
        <f>LOOKUP(BY122,$A$5:$A$20,$B$5:$B$20)</f>
        <v>Mnichovická</v>
      </c>
      <c r="CB122" s="585"/>
      <c r="CC122" s="585"/>
      <c r="CD122" s="585"/>
      <c r="CE122" s="585"/>
      <c r="CF122" s="585"/>
      <c r="CG122" s="585"/>
      <c r="CH122" s="585"/>
      <c r="CI122" s="585"/>
      <c r="CJ122" s="585"/>
      <c r="CK122" s="789"/>
      <c r="CL122" s="789"/>
      <c r="CM122" s="129"/>
      <c r="CN122" s="129"/>
      <c r="CO122" s="129"/>
      <c r="CP122" s="129"/>
      <c r="CQ122" s="129"/>
      <c r="CR122" s="128"/>
      <c r="CS122" s="587" t="s">
        <v>16</v>
      </c>
      <c r="CT122" s="587"/>
      <c r="CU122" s="90">
        <f>BP120</f>
        <v>7</v>
      </c>
      <c r="CV122" s="91" t="s">
        <v>17</v>
      </c>
      <c r="CW122" s="585" t="str">
        <f>LOOKUP(CU122,$A$5:$A$20,$B$5:$B$20)</f>
        <v>Ovčárecká "A"</v>
      </c>
      <c r="CX122" s="585"/>
      <c r="CY122" s="585"/>
      <c r="CZ122" s="585"/>
      <c r="DA122" s="585"/>
      <c r="DB122" s="585"/>
      <c r="DC122" s="585"/>
      <c r="DD122" s="585"/>
      <c r="DE122" s="585"/>
      <c r="DF122" s="585"/>
      <c r="DG122" s="585"/>
      <c r="DH122" s="585"/>
      <c r="DI122" s="585"/>
      <c r="DJ122" s="123"/>
    </row>
    <row r="123" spans="61:114" ht="22.5" customHeight="1" x14ac:dyDescent="0.25">
      <c r="BR123" s="120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31"/>
      <c r="DE123" s="131"/>
      <c r="DF123" s="131"/>
      <c r="DG123" s="131"/>
      <c r="DH123" s="131"/>
      <c r="DI123" s="131"/>
      <c r="DJ123" s="123"/>
    </row>
    <row r="124" spans="61:114" ht="22.5" customHeight="1" x14ac:dyDescent="0.25">
      <c r="BR124" s="120"/>
      <c r="BS124" s="94" t="s">
        <v>21</v>
      </c>
      <c r="BT124" s="95">
        <f>BY122</f>
        <v>6</v>
      </c>
      <c r="BU124" s="96" t="s">
        <v>10</v>
      </c>
      <c r="BV124" s="97">
        <v>1</v>
      </c>
      <c r="BW124" s="97">
        <v>2</v>
      </c>
      <c r="BX124" s="97">
        <v>3</v>
      </c>
      <c r="BY124" s="97">
        <v>4</v>
      </c>
      <c r="BZ124" s="97">
        <v>5</v>
      </c>
      <c r="CA124" s="97">
        <v>6</v>
      </c>
      <c r="CB124" s="97">
        <v>7</v>
      </c>
      <c r="CC124" s="97">
        <v>8</v>
      </c>
      <c r="CD124" s="97">
        <v>9</v>
      </c>
      <c r="CE124" s="97">
        <v>10</v>
      </c>
      <c r="CF124" s="97">
        <v>11</v>
      </c>
      <c r="CG124" s="97">
        <v>12</v>
      </c>
      <c r="CH124" s="97">
        <v>13</v>
      </c>
      <c r="CI124" s="97">
        <v>14</v>
      </c>
      <c r="CJ124" s="97">
        <v>15</v>
      </c>
      <c r="CK124" s="97">
        <v>16</v>
      </c>
      <c r="CL124" s="97">
        <v>17</v>
      </c>
      <c r="CM124" s="97">
        <v>18</v>
      </c>
      <c r="CN124" s="97">
        <v>19</v>
      </c>
      <c r="CO124" s="97">
        <v>20</v>
      </c>
      <c r="CP124" s="97">
        <v>21</v>
      </c>
      <c r="CQ124" s="97">
        <v>22</v>
      </c>
      <c r="CR124" s="97">
        <v>23</v>
      </c>
      <c r="CS124" s="97">
        <v>24</v>
      </c>
      <c r="CT124" s="97">
        <v>25</v>
      </c>
      <c r="CU124" s="97">
        <v>26</v>
      </c>
      <c r="CV124" s="97">
        <v>27</v>
      </c>
      <c r="CW124" s="97">
        <v>28</v>
      </c>
      <c r="CX124" s="97">
        <v>29</v>
      </c>
      <c r="CY124" s="97">
        <v>30</v>
      </c>
      <c r="CZ124" s="97">
        <v>31</v>
      </c>
      <c r="DA124" s="97">
        <v>32</v>
      </c>
      <c r="DB124" s="97">
        <v>33</v>
      </c>
      <c r="DC124" s="97">
        <v>34</v>
      </c>
      <c r="DD124" s="98">
        <v>35</v>
      </c>
      <c r="DE124" s="98">
        <v>36</v>
      </c>
      <c r="DF124" s="98">
        <v>37</v>
      </c>
      <c r="DG124" s="98">
        <v>38</v>
      </c>
      <c r="DH124" s="98">
        <v>39</v>
      </c>
      <c r="DI124" s="98">
        <v>40</v>
      </c>
      <c r="DJ124" s="123"/>
    </row>
    <row r="125" spans="61:114" ht="22.5" customHeight="1" x14ac:dyDescent="0.25">
      <c r="BR125" s="120"/>
      <c r="BS125" s="134"/>
      <c r="BT125" s="135"/>
      <c r="BU125" s="136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  <c r="CW125" s="137"/>
      <c r="CX125" s="137"/>
      <c r="CY125" s="137"/>
      <c r="CZ125" s="137"/>
      <c r="DA125" s="137"/>
      <c r="DB125" s="137"/>
      <c r="DC125" s="137"/>
      <c r="DD125" s="138"/>
      <c r="DE125" s="138"/>
      <c r="DF125" s="138"/>
      <c r="DG125" s="138"/>
      <c r="DH125" s="138"/>
      <c r="DI125" s="138"/>
      <c r="DJ125" s="123"/>
    </row>
    <row r="126" spans="61:114" ht="22.5" customHeight="1" x14ac:dyDescent="0.25">
      <c r="BR126" s="120"/>
      <c r="BS126" s="104" t="s">
        <v>21</v>
      </c>
      <c r="BT126" s="105">
        <f>CU122</f>
        <v>7</v>
      </c>
      <c r="BU126" s="106" t="s">
        <v>10</v>
      </c>
      <c r="BV126" s="97">
        <v>1</v>
      </c>
      <c r="BW126" s="97">
        <v>2</v>
      </c>
      <c r="BX126" s="97">
        <v>3</v>
      </c>
      <c r="BY126" s="97">
        <v>4</v>
      </c>
      <c r="BZ126" s="97">
        <v>5</v>
      </c>
      <c r="CA126" s="97">
        <v>6</v>
      </c>
      <c r="CB126" s="97">
        <v>7</v>
      </c>
      <c r="CC126" s="97">
        <v>8</v>
      </c>
      <c r="CD126" s="97">
        <v>9</v>
      </c>
      <c r="CE126" s="97">
        <v>10</v>
      </c>
      <c r="CF126" s="97">
        <v>11</v>
      </c>
      <c r="CG126" s="97">
        <v>12</v>
      </c>
      <c r="CH126" s="97">
        <v>13</v>
      </c>
      <c r="CI126" s="97">
        <v>14</v>
      </c>
      <c r="CJ126" s="97">
        <v>15</v>
      </c>
      <c r="CK126" s="97">
        <v>16</v>
      </c>
      <c r="CL126" s="97">
        <v>17</v>
      </c>
      <c r="CM126" s="97">
        <v>18</v>
      </c>
      <c r="CN126" s="97">
        <v>19</v>
      </c>
      <c r="CO126" s="97">
        <v>20</v>
      </c>
      <c r="CP126" s="97">
        <v>21</v>
      </c>
      <c r="CQ126" s="97">
        <v>22</v>
      </c>
      <c r="CR126" s="97">
        <v>23</v>
      </c>
      <c r="CS126" s="97">
        <v>24</v>
      </c>
      <c r="CT126" s="97">
        <v>25</v>
      </c>
      <c r="CU126" s="97">
        <v>26</v>
      </c>
      <c r="CV126" s="97">
        <v>27</v>
      </c>
      <c r="CW126" s="97">
        <v>28</v>
      </c>
      <c r="CX126" s="97">
        <v>29</v>
      </c>
      <c r="CY126" s="97">
        <v>30</v>
      </c>
      <c r="CZ126" s="97">
        <v>31</v>
      </c>
      <c r="DA126" s="97">
        <v>32</v>
      </c>
      <c r="DB126" s="97">
        <v>33</v>
      </c>
      <c r="DC126" s="97">
        <v>34</v>
      </c>
      <c r="DD126" s="98">
        <v>35</v>
      </c>
      <c r="DE126" s="98">
        <v>36</v>
      </c>
      <c r="DF126" s="98">
        <v>37</v>
      </c>
      <c r="DG126" s="98">
        <v>38</v>
      </c>
      <c r="DH126" s="98">
        <v>39</v>
      </c>
      <c r="DI126" s="98">
        <v>40</v>
      </c>
      <c r="DJ126" s="123"/>
    </row>
    <row r="127" spans="61:114" ht="22.5" customHeight="1" thickBot="1" x14ac:dyDescent="0.3">
      <c r="BR127" s="139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  <c r="DD127" s="140"/>
      <c r="DE127" s="140"/>
      <c r="DF127" s="140"/>
      <c r="DG127" s="140"/>
      <c r="DH127" s="140"/>
      <c r="DI127" s="140"/>
      <c r="DJ127" s="141"/>
    </row>
    <row r="128" spans="61:114" ht="22.5" customHeight="1" thickTop="1" x14ac:dyDescent="0.25">
      <c r="BR128" s="113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114"/>
      <c r="DH128" s="114"/>
      <c r="DI128" s="114"/>
      <c r="DJ128" s="115"/>
    </row>
    <row r="129" spans="61:114" ht="22.5" customHeight="1" x14ac:dyDescent="0.25">
      <c r="BI129" s="6" t="str">
        <f>AK30</f>
        <v>15. KOLO</v>
      </c>
      <c r="BJ129" s="6">
        <f>AL30</f>
        <v>0.47083333333333371</v>
      </c>
      <c r="BK129" s="6">
        <f>AM30</f>
        <v>29</v>
      </c>
      <c r="BL129" s="6" t="str">
        <f t="shared" ref="BL129:BP130" si="14">AN30</f>
        <v>HŘIŠTĚ</v>
      </c>
      <c r="BM129" s="6" t="str">
        <f t="shared" si="14"/>
        <v>skupina</v>
      </c>
      <c r="BN129" s="6">
        <f t="shared" si="14"/>
        <v>11</v>
      </c>
      <c r="BO129" s="6" t="str">
        <f t="shared" si="14"/>
        <v>:</v>
      </c>
      <c r="BP129" s="6">
        <f t="shared" si="14"/>
        <v>12</v>
      </c>
      <c r="BR129" s="120"/>
      <c r="BS129" s="761" t="str">
        <f>BI129</f>
        <v>15. KOLO</v>
      </c>
      <c r="BT129" s="761"/>
      <c r="BU129" s="761"/>
      <c r="BV129" s="76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762">
        <f>BK129</f>
        <v>29</v>
      </c>
      <c r="CH129" s="762"/>
      <c r="CI129" s="763" t="s">
        <v>11</v>
      </c>
      <c r="CJ129" s="763"/>
      <c r="CK129" s="763"/>
      <c r="CL129" s="763"/>
      <c r="CM129" s="755" t="s">
        <v>12</v>
      </c>
      <c r="CN129" s="756">
        <f>BJ129</f>
        <v>0.47083333333333371</v>
      </c>
      <c r="CO129" s="756"/>
      <c r="CP129" s="757" t="s">
        <v>9</v>
      </c>
      <c r="CQ129" s="757"/>
      <c r="CR129" s="758" t="str">
        <f>BM130</f>
        <v>C</v>
      </c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2"/>
      <c r="DE129" s="759" t="s">
        <v>13</v>
      </c>
      <c r="DF129" s="759"/>
      <c r="DG129" s="759"/>
      <c r="DH129" s="760">
        <f>BL130</f>
        <v>8</v>
      </c>
      <c r="DI129" s="760"/>
      <c r="DJ129" s="123"/>
    </row>
    <row r="130" spans="61:114" ht="22.5" customHeight="1" x14ac:dyDescent="0.25">
      <c r="BL130" s="6">
        <f t="shared" si="14"/>
        <v>8</v>
      </c>
      <c r="BM130" s="6" t="str">
        <f t="shared" si="14"/>
        <v>C</v>
      </c>
      <c r="BN130" s="6" t="str">
        <f t="shared" ca="1" si="14"/>
        <v>Velim</v>
      </c>
      <c r="BO130" s="6">
        <f t="shared" si="14"/>
        <v>0</v>
      </c>
      <c r="BP130" s="6" t="str">
        <f t="shared" ca="1" si="14"/>
        <v>Kmochova "A"</v>
      </c>
      <c r="BR130" s="120"/>
      <c r="BS130" s="761"/>
      <c r="BT130" s="761"/>
      <c r="BU130" s="761"/>
      <c r="BV130" s="76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762"/>
      <c r="CH130" s="762"/>
      <c r="CI130" s="763"/>
      <c r="CJ130" s="763"/>
      <c r="CK130" s="763"/>
      <c r="CL130" s="763"/>
      <c r="CM130" s="755"/>
      <c r="CN130" s="756"/>
      <c r="CO130" s="756"/>
      <c r="CP130" s="757"/>
      <c r="CQ130" s="757"/>
      <c r="CR130" s="758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2"/>
      <c r="DE130" s="759"/>
      <c r="DF130" s="759"/>
      <c r="DG130" s="759"/>
      <c r="DH130" s="760"/>
      <c r="DI130" s="760"/>
      <c r="DJ130" s="123"/>
    </row>
    <row r="131" spans="61:114" ht="22.5" customHeight="1" x14ac:dyDescent="0.25">
      <c r="BR131" s="120"/>
      <c r="BS131" s="128"/>
      <c r="BT131" s="128"/>
      <c r="BU131" s="128"/>
      <c r="BV131" s="128"/>
      <c r="BW131" s="587" t="s">
        <v>16</v>
      </c>
      <c r="BX131" s="587"/>
      <c r="BY131" s="90">
        <f>BN129</f>
        <v>11</v>
      </c>
      <c r="BZ131" s="91" t="s">
        <v>17</v>
      </c>
      <c r="CA131" s="585" t="str">
        <f>LOOKUP(BY131,$A$5:$A$20,$B$5:$B$20)</f>
        <v>Velim</v>
      </c>
      <c r="CB131" s="585"/>
      <c r="CC131" s="585"/>
      <c r="CD131" s="585"/>
      <c r="CE131" s="585"/>
      <c r="CF131" s="585"/>
      <c r="CG131" s="585"/>
      <c r="CH131" s="585"/>
      <c r="CI131" s="585"/>
      <c r="CJ131" s="585"/>
      <c r="CK131" s="789"/>
      <c r="CL131" s="789"/>
      <c r="CM131" s="129"/>
      <c r="CN131" s="129"/>
      <c r="CO131" s="129"/>
      <c r="CP131" s="129"/>
      <c r="CQ131" s="129"/>
      <c r="CR131" s="128"/>
      <c r="CS131" s="587" t="s">
        <v>16</v>
      </c>
      <c r="CT131" s="587"/>
      <c r="CU131" s="90">
        <f>BP129</f>
        <v>12</v>
      </c>
      <c r="CV131" s="91" t="s">
        <v>17</v>
      </c>
      <c r="CW131" s="585" t="str">
        <f>LOOKUP(CU131,$A$5:$A$20,$B$5:$B$20)</f>
        <v>Kmochova "A"</v>
      </c>
      <c r="CX131" s="585"/>
      <c r="CY131" s="585"/>
      <c r="CZ131" s="585"/>
      <c r="DA131" s="585"/>
      <c r="DB131" s="585"/>
      <c r="DC131" s="585"/>
      <c r="DD131" s="585"/>
      <c r="DE131" s="585"/>
      <c r="DF131" s="585"/>
      <c r="DG131" s="585"/>
      <c r="DH131" s="585"/>
      <c r="DI131" s="585"/>
      <c r="DJ131" s="123"/>
    </row>
    <row r="132" spans="61:114" ht="22.5" customHeight="1" x14ac:dyDescent="0.25">
      <c r="BR132" s="120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31"/>
      <c r="DE132" s="131"/>
      <c r="DF132" s="131"/>
      <c r="DG132" s="131"/>
      <c r="DH132" s="131"/>
      <c r="DI132" s="131"/>
      <c r="DJ132" s="123"/>
    </row>
    <row r="133" spans="61:114" ht="22.5" customHeight="1" x14ac:dyDescent="0.25">
      <c r="BR133" s="120"/>
      <c r="BS133" s="94" t="s">
        <v>21</v>
      </c>
      <c r="BT133" s="95">
        <f>BY131</f>
        <v>11</v>
      </c>
      <c r="BU133" s="96" t="s">
        <v>10</v>
      </c>
      <c r="BV133" s="97">
        <v>1</v>
      </c>
      <c r="BW133" s="97">
        <v>2</v>
      </c>
      <c r="BX133" s="97">
        <v>3</v>
      </c>
      <c r="BY133" s="97">
        <v>4</v>
      </c>
      <c r="BZ133" s="97">
        <v>5</v>
      </c>
      <c r="CA133" s="97">
        <v>6</v>
      </c>
      <c r="CB133" s="97">
        <v>7</v>
      </c>
      <c r="CC133" s="97">
        <v>8</v>
      </c>
      <c r="CD133" s="97">
        <v>9</v>
      </c>
      <c r="CE133" s="97">
        <v>10</v>
      </c>
      <c r="CF133" s="97">
        <v>11</v>
      </c>
      <c r="CG133" s="97">
        <v>12</v>
      </c>
      <c r="CH133" s="97">
        <v>13</v>
      </c>
      <c r="CI133" s="97">
        <v>14</v>
      </c>
      <c r="CJ133" s="97">
        <v>15</v>
      </c>
      <c r="CK133" s="97">
        <v>16</v>
      </c>
      <c r="CL133" s="97">
        <v>17</v>
      </c>
      <c r="CM133" s="97">
        <v>18</v>
      </c>
      <c r="CN133" s="97">
        <v>19</v>
      </c>
      <c r="CO133" s="97">
        <v>20</v>
      </c>
      <c r="CP133" s="97">
        <v>21</v>
      </c>
      <c r="CQ133" s="97">
        <v>22</v>
      </c>
      <c r="CR133" s="97">
        <v>23</v>
      </c>
      <c r="CS133" s="97">
        <v>24</v>
      </c>
      <c r="CT133" s="97">
        <v>25</v>
      </c>
      <c r="CU133" s="97">
        <v>26</v>
      </c>
      <c r="CV133" s="97">
        <v>27</v>
      </c>
      <c r="CW133" s="97">
        <v>28</v>
      </c>
      <c r="CX133" s="97">
        <v>29</v>
      </c>
      <c r="CY133" s="97">
        <v>30</v>
      </c>
      <c r="CZ133" s="97">
        <v>31</v>
      </c>
      <c r="DA133" s="97">
        <v>32</v>
      </c>
      <c r="DB133" s="97">
        <v>33</v>
      </c>
      <c r="DC133" s="97">
        <v>34</v>
      </c>
      <c r="DD133" s="98">
        <v>35</v>
      </c>
      <c r="DE133" s="98">
        <v>36</v>
      </c>
      <c r="DF133" s="98">
        <v>37</v>
      </c>
      <c r="DG133" s="98">
        <v>38</v>
      </c>
      <c r="DH133" s="98">
        <v>39</v>
      </c>
      <c r="DI133" s="98">
        <v>40</v>
      </c>
      <c r="DJ133" s="123"/>
    </row>
    <row r="134" spans="61:114" ht="22.5" customHeight="1" x14ac:dyDescent="0.25">
      <c r="BR134" s="120"/>
      <c r="BS134" s="134"/>
      <c r="BT134" s="135"/>
      <c r="BU134" s="136"/>
      <c r="BV134" s="137"/>
      <c r="BW134" s="137"/>
      <c r="BX134" s="137"/>
      <c r="BY134" s="137"/>
      <c r="BZ134" s="137"/>
      <c r="CA134" s="137"/>
      <c r="CB134" s="137"/>
      <c r="CC134" s="137"/>
      <c r="CD134" s="137"/>
      <c r="CE134" s="137"/>
      <c r="CF134" s="137"/>
      <c r="CG134" s="137"/>
      <c r="CH134" s="137"/>
      <c r="CI134" s="137"/>
      <c r="CJ134" s="137"/>
      <c r="CK134" s="137"/>
      <c r="CL134" s="137"/>
      <c r="CM134" s="137"/>
      <c r="CN134" s="137"/>
      <c r="CO134" s="137"/>
      <c r="CP134" s="137"/>
      <c r="CQ134" s="137"/>
      <c r="CR134" s="137"/>
      <c r="CS134" s="137"/>
      <c r="CT134" s="137"/>
      <c r="CU134" s="137"/>
      <c r="CV134" s="137"/>
      <c r="CW134" s="137"/>
      <c r="CX134" s="137"/>
      <c r="CY134" s="137"/>
      <c r="CZ134" s="137"/>
      <c r="DA134" s="137"/>
      <c r="DB134" s="137"/>
      <c r="DC134" s="137"/>
      <c r="DD134" s="138"/>
      <c r="DE134" s="138"/>
      <c r="DF134" s="138"/>
      <c r="DG134" s="138"/>
      <c r="DH134" s="138"/>
      <c r="DI134" s="138"/>
      <c r="DJ134" s="123"/>
    </row>
    <row r="135" spans="61:114" ht="22.5" customHeight="1" x14ac:dyDescent="0.25">
      <c r="BR135" s="120"/>
      <c r="BS135" s="104" t="s">
        <v>21</v>
      </c>
      <c r="BT135" s="105">
        <f>CU131</f>
        <v>12</v>
      </c>
      <c r="BU135" s="106" t="s">
        <v>10</v>
      </c>
      <c r="BV135" s="97">
        <v>1</v>
      </c>
      <c r="BW135" s="97">
        <v>2</v>
      </c>
      <c r="BX135" s="97">
        <v>3</v>
      </c>
      <c r="BY135" s="97">
        <v>4</v>
      </c>
      <c r="BZ135" s="97">
        <v>5</v>
      </c>
      <c r="CA135" s="97">
        <v>6</v>
      </c>
      <c r="CB135" s="97">
        <v>7</v>
      </c>
      <c r="CC135" s="97">
        <v>8</v>
      </c>
      <c r="CD135" s="97">
        <v>9</v>
      </c>
      <c r="CE135" s="97">
        <v>10</v>
      </c>
      <c r="CF135" s="97">
        <v>11</v>
      </c>
      <c r="CG135" s="97">
        <v>12</v>
      </c>
      <c r="CH135" s="97">
        <v>13</v>
      </c>
      <c r="CI135" s="97">
        <v>14</v>
      </c>
      <c r="CJ135" s="97">
        <v>15</v>
      </c>
      <c r="CK135" s="97">
        <v>16</v>
      </c>
      <c r="CL135" s="97">
        <v>17</v>
      </c>
      <c r="CM135" s="97">
        <v>18</v>
      </c>
      <c r="CN135" s="97">
        <v>19</v>
      </c>
      <c r="CO135" s="97">
        <v>20</v>
      </c>
      <c r="CP135" s="97">
        <v>21</v>
      </c>
      <c r="CQ135" s="97">
        <v>22</v>
      </c>
      <c r="CR135" s="97">
        <v>23</v>
      </c>
      <c r="CS135" s="97">
        <v>24</v>
      </c>
      <c r="CT135" s="97">
        <v>25</v>
      </c>
      <c r="CU135" s="97">
        <v>26</v>
      </c>
      <c r="CV135" s="97">
        <v>27</v>
      </c>
      <c r="CW135" s="97">
        <v>28</v>
      </c>
      <c r="CX135" s="97">
        <v>29</v>
      </c>
      <c r="CY135" s="97">
        <v>30</v>
      </c>
      <c r="CZ135" s="97">
        <v>31</v>
      </c>
      <c r="DA135" s="97">
        <v>32</v>
      </c>
      <c r="DB135" s="97">
        <v>33</v>
      </c>
      <c r="DC135" s="97">
        <v>34</v>
      </c>
      <c r="DD135" s="98">
        <v>35</v>
      </c>
      <c r="DE135" s="98">
        <v>36</v>
      </c>
      <c r="DF135" s="98">
        <v>37</v>
      </c>
      <c r="DG135" s="98">
        <v>38</v>
      </c>
      <c r="DH135" s="98">
        <v>39</v>
      </c>
      <c r="DI135" s="98">
        <v>40</v>
      </c>
      <c r="DJ135" s="123"/>
    </row>
    <row r="136" spans="61:114" ht="22.5" customHeight="1" thickBot="1" x14ac:dyDescent="0.3">
      <c r="BR136" s="139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40"/>
      <c r="CO136" s="140"/>
      <c r="CP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140"/>
      <c r="DF136" s="140"/>
      <c r="DG136" s="140"/>
      <c r="DH136" s="140"/>
      <c r="DI136" s="140"/>
      <c r="DJ136" s="141"/>
    </row>
    <row r="137" spans="61:114" ht="22.5" customHeight="1" thickTop="1" x14ac:dyDescent="0.25">
      <c r="BR137" s="113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114"/>
      <c r="DH137" s="114"/>
      <c r="DI137" s="114"/>
      <c r="DJ137" s="115"/>
    </row>
    <row r="138" spans="61:114" ht="22.5" customHeight="1" x14ac:dyDescent="0.25">
      <c r="BI138" s="6" t="str">
        <f>AW2</f>
        <v>1. KOLO</v>
      </c>
      <c r="BJ138" s="6">
        <f t="shared" ref="BJ138:BP138" si="15">AX2</f>
        <v>0.35416666666666669</v>
      </c>
      <c r="BK138" s="6">
        <f t="shared" si="15"/>
        <v>2</v>
      </c>
      <c r="BL138" s="6" t="str">
        <f t="shared" si="15"/>
        <v>HŘIŠTĚ</v>
      </c>
      <c r="BM138" s="6" t="str">
        <f t="shared" si="15"/>
        <v>skupina</v>
      </c>
      <c r="BN138" s="6">
        <f t="shared" si="15"/>
        <v>2</v>
      </c>
      <c r="BO138" s="6" t="str">
        <f t="shared" si="15"/>
        <v>:</v>
      </c>
      <c r="BP138" s="6">
        <f t="shared" si="15"/>
        <v>4</v>
      </c>
      <c r="BR138" s="120"/>
      <c r="BS138" s="761" t="str">
        <f>BI138</f>
        <v>1. KOLO</v>
      </c>
      <c r="BT138" s="761"/>
      <c r="BU138" s="761"/>
      <c r="BV138" s="76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762">
        <f>BK138</f>
        <v>2</v>
      </c>
      <c r="CH138" s="762"/>
      <c r="CI138" s="763" t="s">
        <v>11</v>
      </c>
      <c r="CJ138" s="763"/>
      <c r="CK138" s="763"/>
      <c r="CL138" s="763"/>
      <c r="CM138" s="755" t="s">
        <v>12</v>
      </c>
      <c r="CN138" s="756">
        <f>BJ138</f>
        <v>0.35416666666666669</v>
      </c>
      <c r="CO138" s="756"/>
      <c r="CP138" s="757" t="s">
        <v>9</v>
      </c>
      <c r="CQ138" s="757"/>
      <c r="CR138" s="758" t="str">
        <f>BM139</f>
        <v>A</v>
      </c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2"/>
      <c r="DE138" s="759" t="s">
        <v>13</v>
      </c>
      <c r="DF138" s="759"/>
      <c r="DG138" s="759"/>
      <c r="DH138" s="760">
        <f>BL139</f>
        <v>9</v>
      </c>
      <c r="DI138" s="760"/>
      <c r="DJ138" s="123"/>
    </row>
    <row r="139" spans="61:114" ht="22.5" customHeight="1" x14ac:dyDescent="0.25">
      <c r="BL139" s="6">
        <f>AZ3</f>
        <v>9</v>
      </c>
      <c r="BM139" s="6" t="str">
        <f>BA3</f>
        <v>A</v>
      </c>
      <c r="BN139" s="6" t="str">
        <f ca="1">BB3</f>
        <v>Bezručova "A"</v>
      </c>
      <c r="BO139" s="6">
        <f>BC3</f>
        <v>0</v>
      </c>
      <c r="BP139" s="6" t="str">
        <f ca="1">BD3</f>
        <v>Masarykova "B"</v>
      </c>
      <c r="BR139" s="120"/>
      <c r="BS139" s="761"/>
      <c r="BT139" s="761"/>
      <c r="BU139" s="761"/>
      <c r="BV139" s="76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762"/>
      <c r="CH139" s="762"/>
      <c r="CI139" s="763"/>
      <c r="CJ139" s="763"/>
      <c r="CK139" s="763"/>
      <c r="CL139" s="763"/>
      <c r="CM139" s="755"/>
      <c r="CN139" s="756"/>
      <c r="CO139" s="756"/>
      <c r="CP139" s="757"/>
      <c r="CQ139" s="757"/>
      <c r="CR139" s="758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2"/>
      <c r="DE139" s="759"/>
      <c r="DF139" s="759"/>
      <c r="DG139" s="759"/>
      <c r="DH139" s="760"/>
      <c r="DI139" s="760"/>
      <c r="DJ139" s="123"/>
    </row>
    <row r="140" spans="61:114" ht="22.5" customHeight="1" x14ac:dyDescent="0.25">
      <c r="BR140" s="120"/>
      <c r="BS140" s="128"/>
      <c r="BT140" s="128"/>
      <c r="BU140" s="128"/>
      <c r="BV140" s="128"/>
      <c r="BW140" s="587" t="s">
        <v>16</v>
      </c>
      <c r="BX140" s="587"/>
      <c r="BY140" s="90">
        <f>BN138</f>
        <v>2</v>
      </c>
      <c r="BZ140" s="91" t="s">
        <v>17</v>
      </c>
      <c r="CA140" s="585" t="str">
        <f>LOOKUP(BY140,$A$5:$A$20,$B$5:$B$20)</f>
        <v>Bezručova "A"</v>
      </c>
      <c r="CB140" s="585"/>
      <c r="CC140" s="585"/>
      <c r="CD140" s="585"/>
      <c r="CE140" s="585"/>
      <c r="CF140" s="585"/>
      <c r="CG140" s="585"/>
      <c r="CH140" s="585"/>
      <c r="CI140" s="585"/>
      <c r="CJ140" s="585"/>
      <c r="CK140" s="789"/>
      <c r="CL140" s="789"/>
      <c r="CM140" s="129"/>
      <c r="CN140" s="129"/>
      <c r="CO140" s="129"/>
      <c r="CP140" s="129"/>
      <c r="CQ140" s="129"/>
      <c r="CR140" s="128"/>
      <c r="CS140" s="587" t="s">
        <v>16</v>
      </c>
      <c r="CT140" s="587"/>
      <c r="CU140" s="90">
        <f>BP138</f>
        <v>4</v>
      </c>
      <c r="CV140" s="91" t="s">
        <v>17</v>
      </c>
      <c r="CW140" s="585" t="str">
        <f>LOOKUP(CU140,$A$5:$A$20,$B$5:$B$20)</f>
        <v>Masarykova "B"</v>
      </c>
      <c r="CX140" s="585"/>
      <c r="CY140" s="585"/>
      <c r="CZ140" s="585"/>
      <c r="DA140" s="585"/>
      <c r="DB140" s="585"/>
      <c r="DC140" s="585"/>
      <c r="DD140" s="585"/>
      <c r="DE140" s="585"/>
      <c r="DF140" s="585"/>
      <c r="DG140" s="585"/>
      <c r="DH140" s="585"/>
      <c r="DI140" s="585"/>
      <c r="DJ140" s="123"/>
    </row>
    <row r="141" spans="61:114" ht="22.5" customHeight="1" x14ac:dyDescent="0.25">
      <c r="BR141" s="120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31"/>
      <c r="DE141" s="131"/>
      <c r="DF141" s="131"/>
      <c r="DG141" s="131"/>
      <c r="DH141" s="131"/>
      <c r="DI141" s="131"/>
      <c r="DJ141" s="123"/>
    </row>
    <row r="142" spans="61:114" ht="22.5" customHeight="1" x14ac:dyDescent="0.25">
      <c r="BR142" s="120"/>
      <c r="BS142" s="94" t="s">
        <v>21</v>
      </c>
      <c r="BT142" s="95">
        <f>BY140</f>
        <v>2</v>
      </c>
      <c r="BU142" s="96" t="s">
        <v>10</v>
      </c>
      <c r="BV142" s="97">
        <v>1</v>
      </c>
      <c r="BW142" s="97">
        <v>2</v>
      </c>
      <c r="BX142" s="97">
        <v>3</v>
      </c>
      <c r="BY142" s="97">
        <v>4</v>
      </c>
      <c r="BZ142" s="97">
        <v>5</v>
      </c>
      <c r="CA142" s="97">
        <v>6</v>
      </c>
      <c r="CB142" s="97">
        <v>7</v>
      </c>
      <c r="CC142" s="97">
        <v>8</v>
      </c>
      <c r="CD142" s="97">
        <v>9</v>
      </c>
      <c r="CE142" s="97">
        <v>10</v>
      </c>
      <c r="CF142" s="97">
        <v>11</v>
      </c>
      <c r="CG142" s="97">
        <v>12</v>
      </c>
      <c r="CH142" s="97">
        <v>13</v>
      </c>
      <c r="CI142" s="97">
        <v>14</v>
      </c>
      <c r="CJ142" s="97">
        <v>15</v>
      </c>
      <c r="CK142" s="97">
        <v>16</v>
      </c>
      <c r="CL142" s="97">
        <v>17</v>
      </c>
      <c r="CM142" s="97">
        <v>18</v>
      </c>
      <c r="CN142" s="97">
        <v>19</v>
      </c>
      <c r="CO142" s="97">
        <v>20</v>
      </c>
      <c r="CP142" s="97">
        <v>21</v>
      </c>
      <c r="CQ142" s="97">
        <v>22</v>
      </c>
      <c r="CR142" s="97">
        <v>23</v>
      </c>
      <c r="CS142" s="97">
        <v>24</v>
      </c>
      <c r="CT142" s="97">
        <v>25</v>
      </c>
      <c r="CU142" s="97">
        <v>26</v>
      </c>
      <c r="CV142" s="97">
        <v>27</v>
      </c>
      <c r="CW142" s="97">
        <v>28</v>
      </c>
      <c r="CX142" s="97">
        <v>29</v>
      </c>
      <c r="CY142" s="97">
        <v>30</v>
      </c>
      <c r="CZ142" s="97">
        <v>31</v>
      </c>
      <c r="DA142" s="97">
        <v>32</v>
      </c>
      <c r="DB142" s="97">
        <v>33</v>
      </c>
      <c r="DC142" s="97">
        <v>34</v>
      </c>
      <c r="DD142" s="98">
        <v>35</v>
      </c>
      <c r="DE142" s="98">
        <v>36</v>
      </c>
      <c r="DF142" s="98">
        <v>37</v>
      </c>
      <c r="DG142" s="98">
        <v>38</v>
      </c>
      <c r="DH142" s="98">
        <v>39</v>
      </c>
      <c r="DI142" s="98">
        <v>40</v>
      </c>
      <c r="DJ142" s="123"/>
    </row>
    <row r="143" spans="61:114" ht="22.5" customHeight="1" x14ac:dyDescent="0.25">
      <c r="BR143" s="120"/>
      <c r="BS143" s="134"/>
      <c r="BT143" s="135"/>
      <c r="BU143" s="136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  <c r="CS143" s="137"/>
      <c r="CT143" s="137"/>
      <c r="CU143" s="137"/>
      <c r="CV143" s="137"/>
      <c r="CW143" s="137"/>
      <c r="CX143" s="137"/>
      <c r="CY143" s="137"/>
      <c r="CZ143" s="137"/>
      <c r="DA143" s="137"/>
      <c r="DB143" s="137"/>
      <c r="DC143" s="137"/>
      <c r="DD143" s="138"/>
      <c r="DE143" s="138"/>
      <c r="DF143" s="138"/>
      <c r="DG143" s="138"/>
      <c r="DH143" s="138"/>
      <c r="DI143" s="138"/>
      <c r="DJ143" s="123"/>
    </row>
    <row r="144" spans="61:114" ht="22.5" customHeight="1" x14ac:dyDescent="0.25">
      <c r="BR144" s="120"/>
      <c r="BS144" s="104" t="s">
        <v>21</v>
      </c>
      <c r="BT144" s="105">
        <f>CU140</f>
        <v>4</v>
      </c>
      <c r="BU144" s="106" t="s">
        <v>10</v>
      </c>
      <c r="BV144" s="97">
        <v>1</v>
      </c>
      <c r="BW144" s="97">
        <v>2</v>
      </c>
      <c r="BX144" s="97">
        <v>3</v>
      </c>
      <c r="BY144" s="97">
        <v>4</v>
      </c>
      <c r="BZ144" s="97">
        <v>5</v>
      </c>
      <c r="CA144" s="97">
        <v>6</v>
      </c>
      <c r="CB144" s="97">
        <v>7</v>
      </c>
      <c r="CC144" s="97">
        <v>8</v>
      </c>
      <c r="CD144" s="97">
        <v>9</v>
      </c>
      <c r="CE144" s="97">
        <v>10</v>
      </c>
      <c r="CF144" s="97">
        <v>11</v>
      </c>
      <c r="CG144" s="97">
        <v>12</v>
      </c>
      <c r="CH144" s="97">
        <v>13</v>
      </c>
      <c r="CI144" s="97">
        <v>14</v>
      </c>
      <c r="CJ144" s="97">
        <v>15</v>
      </c>
      <c r="CK144" s="97">
        <v>16</v>
      </c>
      <c r="CL144" s="97">
        <v>17</v>
      </c>
      <c r="CM144" s="97">
        <v>18</v>
      </c>
      <c r="CN144" s="97">
        <v>19</v>
      </c>
      <c r="CO144" s="97">
        <v>20</v>
      </c>
      <c r="CP144" s="97">
        <v>21</v>
      </c>
      <c r="CQ144" s="97">
        <v>22</v>
      </c>
      <c r="CR144" s="97">
        <v>23</v>
      </c>
      <c r="CS144" s="97">
        <v>24</v>
      </c>
      <c r="CT144" s="97">
        <v>25</v>
      </c>
      <c r="CU144" s="97">
        <v>26</v>
      </c>
      <c r="CV144" s="97">
        <v>27</v>
      </c>
      <c r="CW144" s="97">
        <v>28</v>
      </c>
      <c r="CX144" s="97">
        <v>29</v>
      </c>
      <c r="CY144" s="97">
        <v>30</v>
      </c>
      <c r="CZ144" s="97">
        <v>31</v>
      </c>
      <c r="DA144" s="97">
        <v>32</v>
      </c>
      <c r="DB144" s="97">
        <v>33</v>
      </c>
      <c r="DC144" s="97">
        <v>34</v>
      </c>
      <c r="DD144" s="98">
        <v>35</v>
      </c>
      <c r="DE144" s="98">
        <v>36</v>
      </c>
      <c r="DF144" s="98">
        <v>37</v>
      </c>
      <c r="DG144" s="98">
        <v>38</v>
      </c>
      <c r="DH144" s="98">
        <v>39</v>
      </c>
      <c r="DI144" s="98">
        <v>40</v>
      </c>
      <c r="DJ144" s="123"/>
    </row>
    <row r="145" spans="61:114" ht="22.5" customHeight="1" thickBot="1" x14ac:dyDescent="0.3">
      <c r="BR145" s="139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140"/>
      <c r="CO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140"/>
      <c r="DF145" s="140"/>
      <c r="DG145" s="140"/>
      <c r="DH145" s="140"/>
      <c r="DI145" s="140"/>
      <c r="DJ145" s="141"/>
    </row>
    <row r="146" spans="61:114" ht="22.5" customHeight="1" thickTop="1" x14ac:dyDescent="0.25">
      <c r="BR146" s="113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114"/>
      <c r="DH146" s="114"/>
      <c r="DI146" s="114"/>
      <c r="DJ146" s="115"/>
    </row>
    <row r="147" spans="61:114" ht="22.5" customHeight="1" x14ac:dyDescent="0.25">
      <c r="BI147" s="6" t="str">
        <f>AW4</f>
        <v>2. KOLO</v>
      </c>
      <c r="BJ147" s="6">
        <f>AX4</f>
        <v>0.36250000000000004</v>
      </c>
      <c r="BK147" s="6">
        <f>AY4</f>
        <v>4</v>
      </c>
      <c r="BL147" s="6" t="str">
        <f t="shared" ref="BL147:BP148" si="16">AZ4</f>
        <v>HŘIŠTĚ</v>
      </c>
      <c r="BM147" s="6" t="str">
        <f t="shared" si="16"/>
        <v>skupina</v>
      </c>
      <c r="BN147" s="6">
        <f t="shared" si="16"/>
        <v>7</v>
      </c>
      <c r="BO147" s="6" t="str">
        <f t="shared" si="16"/>
        <v>:</v>
      </c>
      <c r="BP147" s="6">
        <f t="shared" si="16"/>
        <v>9</v>
      </c>
      <c r="BR147" s="120"/>
      <c r="BS147" s="761" t="str">
        <f>BI147</f>
        <v>2. KOLO</v>
      </c>
      <c r="BT147" s="761"/>
      <c r="BU147" s="761"/>
      <c r="BV147" s="76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762">
        <f>BK147</f>
        <v>4</v>
      </c>
      <c r="CH147" s="762"/>
      <c r="CI147" s="763" t="s">
        <v>11</v>
      </c>
      <c r="CJ147" s="763"/>
      <c r="CK147" s="763"/>
      <c r="CL147" s="763"/>
      <c r="CM147" s="755" t="s">
        <v>12</v>
      </c>
      <c r="CN147" s="756">
        <f>BJ147</f>
        <v>0.36250000000000004</v>
      </c>
      <c r="CO147" s="756"/>
      <c r="CP147" s="757" t="s">
        <v>9</v>
      </c>
      <c r="CQ147" s="757"/>
      <c r="CR147" s="758" t="str">
        <f>BM148</f>
        <v>B</v>
      </c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2"/>
      <c r="DE147" s="759" t="s">
        <v>13</v>
      </c>
      <c r="DF147" s="759"/>
      <c r="DG147" s="759"/>
      <c r="DH147" s="760">
        <f>BL148</f>
        <v>9</v>
      </c>
      <c r="DI147" s="760"/>
      <c r="DJ147" s="123"/>
    </row>
    <row r="148" spans="61:114" ht="22.5" customHeight="1" x14ac:dyDescent="0.25">
      <c r="BL148" s="6">
        <f t="shared" si="16"/>
        <v>9</v>
      </c>
      <c r="BM148" s="6" t="str">
        <f t="shared" si="16"/>
        <v>B</v>
      </c>
      <c r="BN148" s="6" t="str">
        <f t="shared" ca="1" si="16"/>
        <v>Ovčárecká "A"</v>
      </c>
      <c r="BO148" s="6">
        <f t="shared" si="16"/>
        <v>0</v>
      </c>
      <c r="BP148" s="6" t="str">
        <f t="shared" ca="1" si="16"/>
        <v>Pečky "B"</v>
      </c>
      <c r="BR148" s="120"/>
      <c r="BS148" s="761"/>
      <c r="BT148" s="761"/>
      <c r="BU148" s="761"/>
      <c r="BV148" s="76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762"/>
      <c r="CH148" s="762"/>
      <c r="CI148" s="763"/>
      <c r="CJ148" s="763"/>
      <c r="CK148" s="763"/>
      <c r="CL148" s="763"/>
      <c r="CM148" s="755"/>
      <c r="CN148" s="756"/>
      <c r="CO148" s="756"/>
      <c r="CP148" s="757"/>
      <c r="CQ148" s="757"/>
      <c r="CR148" s="758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2"/>
      <c r="DE148" s="759"/>
      <c r="DF148" s="759"/>
      <c r="DG148" s="759"/>
      <c r="DH148" s="760"/>
      <c r="DI148" s="760"/>
      <c r="DJ148" s="123"/>
    </row>
    <row r="149" spans="61:114" ht="22.5" customHeight="1" x14ac:dyDescent="0.25">
      <c r="BR149" s="120"/>
      <c r="BS149" s="128"/>
      <c r="BT149" s="128"/>
      <c r="BU149" s="128"/>
      <c r="BV149" s="128"/>
      <c r="BW149" s="587" t="s">
        <v>16</v>
      </c>
      <c r="BX149" s="587"/>
      <c r="BY149" s="90">
        <f>BN147</f>
        <v>7</v>
      </c>
      <c r="BZ149" s="91" t="s">
        <v>17</v>
      </c>
      <c r="CA149" s="585" t="str">
        <f>LOOKUP(BY149,$A$5:$A$20,$B$5:$B$20)</f>
        <v>Ovčárecká "A"</v>
      </c>
      <c r="CB149" s="585"/>
      <c r="CC149" s="585"/>
      <c r="CD149" s="585"/>
      <c r="CE149" s="585"/>
      <c r="CF149" s="585"/>
      <c r="CG149" s="585"/>
      <c r="CH149" s="585"/>
      <c r="CI149" s="585"/>
      <c r="CJ149" s="585"/>
      <c r="CK149" s="789"/>
      <c r="CL149" s="789"/>
      <c r="CM149" s="129"/>
      <c r="CN149" s="129"/>
      <c r="CO149" s="129"/>
      <c r="CP149" s="129"/>
      <c r="CQ149" s="129"/>
      <c r="CR149" s="128"/>
      <c r="CS149" s="587" t="s">
        <v>16</v>
      </c>
      <c r="CT149" s="587"/>
      <c r="CU149" s="90">
        <f>BP147</f>
        <v>9</v>
      </c>
      <c r="CV149" s="91" t="s">
        <v>17</v>
      </c>
      <c r="CW149" s="585" t="str">
        <f>LOOKUP(CU149,$A$5:$A$20,$B$5:$B$20)</f>
        <v>Pečky "B"</v>
      </c>
      <c r="CX149" s="585"/>
      <c r="CY149" s="585"/>
      <c r="CZ149" s="585"/>
      <c r="DA149" s="585"/>
      <c r="DB149" s="585"/>
      <c r="DC149" s="585"/>
      <c r="DD149" s="585"/>
      <c r="DE149" s="585"/>
      <c r="DF149" s="585"/>
      <c r="DG149" s="585"/>
      <c r="DH149" s="585"/>
      <c r="DI149" s="585"/>
      <c r="DJ149" s="123"/>
    </row>
    <row r="150" spans="61:114" ht="22.5" customHeight="1" x14ac:dyDescent="0.25">
      <c r="BR150" s="120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31"/>
      <c r="DE150" s="131"/>
      <c r="DF150" s="131"/>
      <c r="DG150" s="131"/>
      <c r="DH150" s="131"/>
      <c r="DI150" s="131"/>
      <c r="DJ150" s="123"/>
    </row>
    <row r="151" spans="61:114" ht="22.5" customHeight="1" x14ac:dyDescent="0.25">
      <c r="BR151" s="120"/>
      <c r="BS151" s="94" t="s">
        <v>21</v>
      </c>
      <c r="BT151" s="95">
        <f>BY149</f>
        <v>7</v>
      </c>
      <c r="BU151" s="96" t="s">
        <v>10</v>
      </c>
      <c r="BV151" s="97">
        <v>1</v>
      </c>
      <c r="BW151" s="97">
        <v>2</v>
      </c>
      <c r="BX151" s="97">
        <v>3</v>
      </c>
      <c r="BY151" s="97">
        <v>4</v>
      </c>
      <c r="BZ151" s="97">
        <v>5</v>
      </c>
      <c r="CA151" s="97">
        <v>6</v>
      </c>
      <c r="CB151" s="97">
        <v>7</v>
      </c>
      <c r="CC151" s="97">
        <v>8</v>
      </c>
      <c r="CD151" s="97">
        <v>9</v>
      </c>
      <c r="CE151" s="97">
        <v>10</v>
      </c>
      <c r="CF151" s="97">
        <v>11</v>
      </c>
      <c r="CG151" s="97">
        <v>12</v>
      </c>
      <c r="CH151" s="97">
        <v>13</v>
      </c>
      <c r="CI151" s="97">
        <v>14</v>
      </c>
      <c r="CJ151" s="97">
        <v>15</v>
      </c>
      <c r="CK151" s="97">
        <v>16</v>
      </c>
      <c r="CL151" s="97">
        <v>17</v>
      </c>
      <c r="CM151" s="97">
        <v>18</v>
      </c>
      <c r="CN151" s="97">
        <v>19</v>
      </c>
      <c r="CO151" s="97">
        <v>20</v>
      </c>
      <c r="CP151" s="97">
        <v>21</v>
      </c>
      <c r="CQ151" s="97">
        <v>22</v>
      </c>
      <c r="CR151" s="97">
        <v>23</v>
      </c>
      <c r="CS151" s="97">
        <v>24</v>
      </c>
      <c r="CT151" s="97">
        <v>25</v>
      </c>
      <c r="CU151" s="97">
        <v>26</v>
      </c>
      <c r="CV151" s="97">
        <v>27</v>
      </c>
      <c r="CW151" s="97">
        <v>28</v>
      </c>
      <c r="CX151" s="97">
        <v>29</v>
      </c>
      <c r="CY151" s="97">
        <v>30</v>
      </c>
      <c r="CZ151" s="97">
        <v>31</v>
      </c>
      <c r="DA151" s="97">
        <v>32</v>
      </c>
      <c r="DB151" s="97">
        <v>33</v>
      </c>
      <c r="DC151" s="97">
        <v>34</v>
      </c>
      <c r="DD151" s="98">
        <v>35</v>
      </c>
      <c r="DE151" s="98">
        <v>36</v>
      </c>
      <c r="DF151" s="98">
        <v>37</v>
      </c>
      <c r="DG151" s="98">
        <v>38</v>
      </c>
      <c r="DH151" s="98">
        <v>39</v>
      </c>
      <c r="DI151" s="98">
        <v>40</v>
      </c>
      <c r="DJ151" s="123"/>
    </row>
    <row r="152" spans="61:114" ht="22.5" customHeight="1" x14ac:dyDescent="0.25">
      <c r="BR152" s="120"/>
      <c r="BS152" s="134"/>
      <c r="BT152" s="135"/>
      <c r="BU152" s="136"/>
      <c r="BV152" s="137"/>
      <c r="BW152" s="137"/>
      <c r="BX152" s="137"/>
      <c r="BY152" s="137"/>
      <c r="BZ152" s="137"/>
      <c r="CA152" s="137"/>
      <c r="CB152" s="137"/>
      <c r="CC152" s="137"/>
      <c r="CD152" s="137"/>
      <c r="CE152" s="137"/>
      <c r="CF152" s="137"/>
      <c r="CG152" s="137"/>
      <c r="CH152" s="137"/>
      <c r="CI152" s="137"/>
      <c r="CJ152" s="137"/>
      <c r="CK152" s="137"/>
      <c r="CL152" s="137"/>
      <c r="CM152" s="137"/>
      <c r="CN152" s="137"/>
      <c r="CO152" s="137"/>
      <c r="CP152" s="137"/>
      <c r="CQ152" s="137"/>
      <c r="CR152" s="137"/>
      <c r="CS152" s="137"/>
      <c r="CT152" s="137"/>
      <c r="CU152" s="137"/>
      <c r="CV152" s="137"/>
      <c r="CW152" s="137"/>
      <c r="CX152" s="137"/>
      <c r="CY152" s="137"/>
      <c r="CZ152" s="137"/>
      <c r="DA152" s="137"/>
      <c r="DB152" s="137"/>
      <c r="DC152" s="137"/>
      <c r="DD152" s="138"/>
      <c r="DE152" s="138"/>
      <c r="DF152" s="138"/>
      <c r="DG152" s="138"/>
      <c r="DH152" s="138"/>
      <c r="DI152" s="138"/>
      <c r="DJ152" s="123"/>
    </row>
    <row r="153" spans="61:114" ht="22.5" customHeight="1" x14ac:dyDescent="0.25">
      <c r="BR153" s="120"/>
      <c r="BS153" s="104" t="s">
        <v>21</v>
      </c>
      <c r="BT153" s="105">
        <f>CU149</f>
        <v>9</v>
      </c>
      <c r="BU153" s="106" t="s">
        <v>10</v>
      </c>
      <c r="BV153" s="97">
        <v>1</v>
      </c>
      <c r="BW153" s="97">
        <v>2</v>
      </c>
      <c r="BX153" s="97">
        <v>3</v>
      </c>
      <c r="BY153" s="97">
        <v>4</v>
      </c>
      <c r="BZ153" s="97">
        <v>5</v>
      </c>
      <c r="CA153" s="97">
        <v>6</v>
      </c>
      <c r="CB153" s="97">
        <v>7</v>
      </c>
      <c r="CC153" s="97">
        <v>8</v>
      </c>
      <c r="CD153" s="97">
        <v>9</v>
      </c>
      <c r="CE153" s="97">
        <v>10</v>
      </c>
      <c r="CF153" s="97">
        <v>11</v>
      </c>
      <c r="CG153" s="97">
        <v>12</v>
      </c>
      <c r="CH153" s="97">
        <v>13</v>
      </c>
      <c r="CI153" s="97">
        <v>14</v>
      </c>
      <c r="CJ153" s="97">
        <v>15</v>
      </c>
      <c r="CK153" s="97">
        <v>16</v>
      </c>
      <c r="CL153" s="97">
        <v>17</v>
      </c>
      <c r="CM153" s="97">
        <v>18</v>
      </c>
      <c r="CN153" s="97">
        <v>19</v>
      </c>
      <c r="CO153" s="97">
        <v>20</v>
      </c>
      <c r="CP153" s="97">
        <v>21</v>
      </c>
      <c r="CQ153" s="97">
        <v>22</v>
      </c>
      <c r="CR153" s="97">
        <v>23</v>
      </c>
      <c r="CS153" s="97">
        <v>24</v>
      </c>
      <c r="CT153" s="97">
        <v>25</v>
      </c>
      <c r="CU153" s="97">
        <v>26</v>
      </c>
      <c r="CV153" s="97">
        <v>27</v>
      </c>
      <c r="CW153" s="97">
        <v>28</v>
      </c>
      <c r="CX153" s="97">
        <v>29</v>
      </c>
      <c r="CY153" s="97">
        <v>30</v>
      </c>
      <c r="CZ153" s="97">
        <v>31</v>
      </c>
      <c r="DA153" s="97">
        <v>32</v>
      </c>
      <c r="DB153" s="97">
        <v>33</v>
      </c>
      <c r="DC153" s="97">
        <v>34</v>
      </c>
      <c r="DD153" s="98">
        <v>35</v>
      </c>
      <c r="DE153" s="98">
        <v>36</v>
      </c>
      <c r="DF153" s="98">
        <v>37</v>
      </c>
      <c r="DG153" s="98">
        <v>38</v>
      </c>
      <c r="DH153" s="98">
        <v>39</v>
      </c>
      <c r="DI153" s="98">
        <v>40</v>
      </c>
      <c r="DJ153" s="123"/>
    </row>
    <row r="154" spans="61:114" ht="22.5" customHeight="1" thickBot="1" x14ac:dyDescent="0.3">
      <c r="BR154" s="139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CU154" s="140"/>
      <c r="CV154" s="140"/>
      <c r="CW154" s="140"/>
      <c r="CX154" s="140"/>
      <c r="CY154" s="140"/>
      <c r="CZ154" s="140"/>
      <c r="DA154" s="140"/>
      <c r="DB154" s="140"/>
      <c r="DC154" s="140"/>
      <c r="DD154" s="140"/>
      <c r="DE154" s="140"/>
      <c r="DF154" s="140"/>
      <c r="DG154" s="140"/>
      <c r="DH154" s="140"/>
      <c r="DI154" s="140"/>
      <c r="DJ154" s="141"/>
    </row>
    <row r="155" spans="61:114" ht="22.5" customHeight="1" thickTop="1" x14ac:dyDescent="0.25">
      <c r="BR155" s="113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5"/>
    </row>
    <row r="156" spans="61:114" ht="22.5" customHeight="1" x14ac:dyDescent="0.25">
      <c r="BI156" s="6" t="str">
        <f>AW6</f>
        <v>3. KOLO</v>
      </c>
      <c r="BJ156" s="6">
        <f>AX6</f>
        <v>0.3708333333333334</v>
      </c>
      <c r="BK156" s="6">
        <f>AY6</f>
        <v>6</v>
      </c>
      <c r="BL156" s="6" t="str">
        <f t="shared" ref="BL156:BP157" si="17">AZ6</f>
        <v>HŘIŠTĚ</v>
      </c>
      <c r="BM156" s="6" t="str">
        <f t="shared" si="17"/>
        <v>skupina</v>
      </c>
      <c r="BN156" s="6">
        <f t="shared" si="17"/>
        <v>12</v>
      </c>
      <c r="BO156" s="6" t="str">
        <f t="shared" si="17"/>
        <v>:</v>
      </c>
      <c r="BP156" s="6">
        <f t="shared" si="17"/>
        <v>14</v>
      </c>
      <c r="BR156" s="120"/>
      <c r="BS156" s="761" t="str">
        <f>BI156</f>
        <v>3. KOLO</v>
      </c>
      <c r="BT156" s="761"/>
      <c r="BU156" s="761"/>
      <c r="BV156" s="76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762">
        <f>BK156</f>
        <v>6</v>
      </c>
      <c r="CH156" s="762"/>
      <c r="CI156" s="763" t="s">
        <v>11</v>
      </c>
      <c r="CJ156" s="763"/>
      <c r="CK156" s="763"/>
      <c r="CL156" s="763"/>
      <c r="CM156" s="755" t="s">
        <v>12</v>
      </c>
      <c r="CN156" s="756">
        <f>BJ156</f>
        <v>0.3708333333333334</v>
      </c>
      <c r="CO156" s="756"/>
      <c r="CP156" s="757" t="s">
        <v>9</v>
      </c>
      <c r="CQ156" s="757"/>
      <c r="CR156" s="758" t="str">
        <f>BM157</f>
        <v>C</v>
      </c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2"/>
      <c r="DE156" s="759" t="s">
        <v>13</v>
      </c>
      <c r="DF156" s="759"/>
      <c r="DG156" s="759"/>
      <c r="DH156" s="760">
        <f>BL157</f>
        <v>9</v>
      </c>
      <c r="DI156" s="760"/>
      <c r="DJ156" s="123"/>
    </row>
    <row r="157" spans="61:114" ht="22.5" customHeight="1" x14ac:dyDescent="0.25">
      <c r="BL157" s="6">
        <f t="shared" si="17"/>
        <v>9</v>
      </c>
      <c r="BM157" s="6" t="str">
        <f t="shared" si="17"/>
        <v>C</v>
      </c>
      <c r="BN157" s="6" t="str">
        <f t="shared" ca="1" si="17"/>
        <v>Kmochova "A"</v>
      </c>
      <c r="BO157" s="6">
        <f t="shared" si="17"/>
        <v>0</v>
      </c>
      <c r="BP157" s="6" t="str">
        <f t="shared" ca="1" si="17"/>
        <v>Bezručova "B"</v>
      </c>
      <c r="BR157" s="120"/>
      <c r="BS157" s="761"/>
      <c r="BT157" s="761"/>
      <c r="BU157" s="761"/>
      <c r="BV157" s="76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762"/>
      <c r="CH157" s="762"/>
      <c r="CI157" s="763"/>
      <c r="CJ157" s="763"/>
      <c r="CK157" s="763"/>
      <c r="CL157" s="763"/>
      <c r="CM157" s="755"/>
      <c r="CN157" s="756"/>
      <c r="CO157" s="756"/>
      <c r="CP157" s="757"/>
      <c r="CQ157" s="757"/>
      <c r="CR157" s="758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2"/>
      <c r="DE157" s="759"/>
      <c r="DF157" s="759"/>
      <c r="DG157" s="759"/>
      <c r="DH157" s="760"/>
      <c r="DI157" s="760"/>
      <c r="DJ157" s="123"/>
    </row>
    <row r="158" spans="61:114" ht="22.5" customHeight="1" x14ac:dyDescent="0.25">
      <c r="BR158" s="120"/>
      <c r="BS158" s="128"/>
      <c r="BT158" s="128"/>
      <c r="BU158" s="128"/>
      <c r="BV158" s="128"/>
      <c r="BW158" s="587" t="s">
        <v>16</v>
      </c>
      <c r="BX158" s="587"/>
      <c r="BY158" s="90">
        <f>BN156</f>
        <v>12</v>
      </c>
      <c r="BZ158" s="91" t="s">
        <v>17</v>
      </c>
      <c r="CA158" s="585" t="str">
        <f>LOOKUP(BY158,$A$5:$A$20,$B$5:$B$20)</f>
        <v>Kmochova "A"</v>
      </c>
      <c r="CB158" s="585"/>
      <c r="CC158" s="585"/>
      <c r="CD158" s="585"/>
      <c r="CE158" s="585"/>
      <c r="CF158" s="585"/>
      <c r="CG158" s="585"/>
      <c r="CH158" s="585"/>
      <c r="CI158" s="585"/>
      <c r="CJ158" s="585"/>
      <c r="CK158" s="789"/>
      <c r="CL158" s="789"/>
      <c r="CM158" s="129"/>
      <c r="CN158" s="129"/>
      <c r="CO158" s="129"/>
      <c r="CP158" s="129"/>
      <c r="CQ158" s="129"/>
      <c r="CR158" s="128"/>
      <c r="CS158" s="587" t="s">
        <v>16</v>
      </c>
      <c r="CT158" s="587"/>
      <c r="CU158" s="90">
        <f>BP156</f>
        <v>14</v>
      </c>
      <c r="CV158" s="91" t="s">
        <v>17</v>
      </c>
      <c r="CW158" s="585" t="str">
        <f>LOOKUP(CU158,$A$5:$A$20,$B$5:$B$20)</f>
        <v>Bezručova "B"</v>
      </c>
      <c r="CX158" s="585"/>
      <c r="CY158" s="585"/>
      <c r="CZ158" s="585"/>
      <c r="DA158" s="585"/>
      <c r="DB158" s="585"/>
      <c r="DC158" s="585"/>
      <c r="DD158" s="585"/>
      <c r="DE158" s="585"/>
      <c r="DF158" s="585"/>
      <c r="DG158" s="585"/>
      <c r="DH158" s="585"/>
      <c r="DI158" s="585"/>
      <c r="DJ158" s="123"/>
    </row>
    <row r="159" spans="61:114" ht="22.5" customHeight="1" x14ac:dyDescent="0.25">
      <c r="BR159" s="120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31"/>
      <c r="DE159" s="131"/>
      <c r="DF159" s="131"/>
      <c r="DG159" s="131"/>
      <c r="DH159" s="131"/>
      <c r="DI159" s="131"/>
      <c r="DJ159" s="123"/>
    </row>
    <row r="160" spans="61:114" ht="22.5" customHeight="1" x14ac:dyDescent="0.25">
      <c r="BR160" s="120"/>
      <c r="BS160" s="94" t="s">
        <v>21</v>
      </c>
      <c r="BT160" s="95">
        <f>BY158</f>
        <v>12</v>
      </c>
      <c r="BU160" s="96" t="s">
        <v>10</v>
      </c>
      <c r="BV160" s="97">
        <v>1</v>
      </c>
      <c r="BW160" s="97">
        <v>2</v>
      </c>
      <c r="BX160" s="97">
        <v>3</v>
      </c>
      <c r="BY160" s="97">
        <v>4</v>
      </c>
      <c r="BZ160" s="97">
        <v>5</v>
      </c>
      <c r="CA160" s="97">
        <v>6</v>
      </c>
      <c r="CB160" s="97">
        <v>7</v>
      </c>
      <c r="CC160" s="97">
        <v>8</v>
      </c>
      <c r="CD160" s="97">
        <v>9</v>
      </c>
      <c r="CE160" s="97">
        <v>10</v>
      </c>
      <c r="CF160" s="97">
        <v>11</v>
      </c>
      <c r="CG160" s="97">
        <v>12</v>
      </c>
      <c r="CH160" s="97">
        <v>13</v>
      </c>
      <c r="CI160" s="97">
        <v>14</v>
      </c>
      <c r="CJ160" s="97">
        <v>15</v>
      </c>
      <c r="CK160" s="97">
        <v>16</v>
      </c>
      <c r="CL160" s="97">
        <v>17</v>
      </c>
      <c r="CM160" s="97">
        <v>18</v>
      </c>
      <c r="CN160" s="97">
        <v>19</v>
      </c>
      <c r="CO160" s="97">
        <v>20</v>
      </c>
      <c r="CP160" s="97">
        <v>21</v>
      </c>
      <c r="CQ160" s="97">
        <v>22</v>
      </c>
      <c r="CR160" s="97">
        <v>23</v>
      </c>
      <c r="CS160" s="97">
        <v>24</v>
      </c>
      <c r="CT160" s="97">
        <v>25</v>
      </c>
      <c r="CU160" s="97">
        <v>26</v>
      </c>
      <c r="CV160" s="97">
        <v>27</v>
      </c>
      <c r="CW160" s="97">
        <v>28</v>
      </c>
      <c r="CX160" s="97">
        <v>29</v>
      </c>
      <c r="CY160" s="97">
        <v>30</v>
      </c>
      <c r="CZ160" s="97">
        <v>31</v>
      </c>
      <c r="DA160" s="97">
        <v>32</v>
      </c>
      <c r="DB160" s="97">
        <v>33</v>
      </c>
      <c r="DC160" s="97">
        <v>34</v>
      </c>
      <c r="DD160" s="98">
        <v>35</v>
      </c>
      <c r="DE160" s="98">
        <v>36</v>
      </c>
      <c r="DF160" s="98">
        <v>37</v>
      </c>
      <c r="DG160" s="98">
        <v>38</v>
      </c>
      <c r="DH160" s="98">
        <v>39</v>
      </c>
      <c r="DI160" s="98">
        <v>40</v>
      </c>
      <c r="DJ160" s="123"/>
    </row>
    <row r="161" spans="61:114" ht="22.5" customHeight="1" x14ac:dyDescent="0.25">
      <c r="BR161" s="120"/>
      <c r="BS161" s="134"/>
      <c r="BT161" s="135"/>
      <c r="BU161" s="136"/>
      <c r="BV161" s="137"/>
      <c r="BW161" s="137"/>
      <c r="BX161" s="137"/>
      <c r="BY161" s="137"/>
      <c r="BZ161" s="137"/>
      <c r="CA161" s="137"/>
      <c r="CB161" s="137"/>
      <c r="CC161" s="137"/>
      <c r="CD161" s="137"/>
      <c r="CE161" s="137"/>
      <c r="CF161" s="137"/>
      <c r="CG161" s="137"/>
      <c r="CH161" s="137"/>
      <c r="CI161" s="137"/>
      <c r="CJ161" s="137"/>
      <c r="CK161" s="137"/>
      <c r="CL161" s="137"/>
      <c r="CM161" s="137"/>
      <c r="CN161" s="137"/>
      <c r="CO161" s="137"/>
      <c r="CP161" s="137"/>
      <c r="CQ161" s="137"/>
      <c r="CR161" s="137"/>
      <c r="CS161" s="137"/>
      <c r="CT161" s="137"/>
      <c r="CU161" s="137"/>
      <c r="CV161" s="137"/>
      <c r="CW161" s="137"/>
      <c r="CX161" s="137"/>
      <c r="CY161" s="137"/>
      <c r="CZ161" s="137"/>
      <c r="DA161" s="137"/>
      <c r="DB161" s="137"/>
      <c r="DC161" s="137"/>
      <c r="DD161" s="138"/>
      <c r="DE161" s="138"/>
      <c r="DF161" s="138"/>
      <c r="DG161" s="138"/>
      <c r="DH161" s="138"/>
      <c r="DI161" s="138"/>
      <c r="DJ161" s="123"/>
    </row>
    <row r="162" spans="61:114" ht="22.5" customHeight="1" x14ac:dyDescent="0.25">
      <c r="BR162" s="120"/>
      <c r="BS162" s="104" t="s">
        <v>21</v>
      </c>
      <c r="BT162" s="105">
        <f>CU158</f>
        <v>14</v>
      </c>
      <c r="BU162" s="106" t="s">
        <v>10</v>
      </c>
      <c r="BV162" s="97">
        <v>1</v>
      </c>
      <c r="BW162" s="97">
        <v>2</v>
      </c>
      <c r="BX162" s="97">
        <v>3</v>
      </c>
      <c r="BY162" s="97">
        <v>4</v>
      </c>
      <c r="BZ162" s="97">
        <v>5</v>
      </c>
      <c r="CA162" s="97">
        <v>6</v>
      </c>
      <c r="CB162" s="97">
        <v>7</v>
      </c>
      <c r="CC162" s="97">
        <v>8</v>
      </c>
      <c r="CD162" s="97">
        <v>9</v>
      </c>
      <c r="CE162" s="97">
        <v>10</v>
      </c>
      <c r="CF162" s="97">
        <v>11</v>
      </c>
      <c r="CG162" s="97">
        <v>12</v>
      </c>
      <c r="CH162" s="97">
        <v>13</v>
      </c>
      <c r="CI162" s="97">
        <v>14</v>
      </c>
      <c r="CJ162" s="97">
        <v>15</v>
      </c>
      <c r="CK162" s="97">
        <v>16</v>
      </c>
      <c r="CL162" s="97">
        <v>17</v>
      </c>
      <c r="CM162" s="97">
        <v>18</v>
      </c>
      <c r="CN162" s="97">
        <v>19</v>
      </c>
      <c r="CO162" s="97">
        <v>20</v>
      </c>
      <c r="CP162" s="97">
        <v>21</v>
      </c>
      <c r="CQ162" s="97">
        <v>22</v>
      </c>
      <c r="CR162" s="97">
        <v>23</v>
      </c>
      <c r="CS162" s="97">
        <v>24</v>
      </c>
      <c r="CT162" s="97">
        <v>25</v>
      </c>
      <c r="CU162" s="97">
        <v>26</v>
      </c>
      <c r="CV162" s="97">
        <v>27</v>
      </c>
      <c r="CW162" s="97">
        <v>28</v>
      </c>
      <c r="CX162" s="97">
        <v>29</v>
      </c>
      <c r="CY162" s="97">
        <v>30</v>
      </c>
      <c r="CZ162" s="97">
        <v>31</v>
      </c>
      <c r="DA162" s="97">
        <v>32</v>
      </c>
      <c r="DB162" s="97">
        <v>33</v>
      </c>
      <c r="DC162" s="97">
        <v>34</v>
      </c>
      <c r="DD162" s="98">
        <v>35</v>
      </c>
      <c r="DE162" s="98">
        <v>36</v>
      </c>
      <c r="DF162" s="98">
        <v>37</v>
      </c>
      <c r="DG162" s="98">
        <v>38</v>
      </c>
      <c r="DH162" s="98">
        <v>39</v>
      </c>
      <c r="DI162" s="98">
        <v>40</v>
      </c>
      <c r="DJ162" s="123"/>
    </row>
    <row r="163" spans="61:114" ht="22.5" customHeight="1" thickBot="1" x14ac:dyDescent="0.3">
      <c r="BR163" s="139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40"/>
      <c r="CO163" s="140"/>
      <c r="CP163" s="140"/>
      <c r="CQ163" s="140"/>
      <c r="CR163" s="140"/>
      <c r="CS163" s="140"/>
      <c r="CT163" s="140"/>
      <c r="CU163" s="140"/>
      <c r="CV163" s="140"/>
      <c r="CW163" s="140"/>
      <c r="CX163" s="140"/>
      <c r="CY163" s="140"/>
      <c r="CZ163" s="140"/>
      <c r="DA163" s="140"/>
      <c r="DB163" s="140"/>
      <c r="DC163" s="140"/>
      <c r="DD163" s="140"/>
      <c r="DE163" s="140"/>
      <c r="DF163" s="140"/>
      <c r="DG163" s="140"/>
      <c r="DH163" s="140"/>
      <c r="DI163" s="140"/>
      <c r="DJ163" s="141"/>
    </row>
    <row r="164" spans="61:114" ht="22.5" customHeight="1" thickTop="1" x14ac:dyDescent="0.25">
      <c r="BR164" s="113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114"/>
      <c r="DH164" s="114"/>
      <c r="DI164" s="114"/>
      <c r="DJ164" s="115"/>
    </row>
    <row r="165" spans="61:114" ht="22.5" customHeight="1" x14ac:dyDescent="0.25">
      <c r="BI165" s="6" t="str">
        <f>AW8</f>
        <v>4. KOLO</v>
      </c>
      <c r="BJ165" s="6">
        <f>AX8</f>
        <v>0.37916666666666676</v>
      </c>
      <c r="BK165" s="6">
        <f>AY8</f>
        <v>8</v>
      </c>
      <c r="BL165" s="6" t="str">
        <f t="shared" ref="BL165:BP166" si="18">AZ8</f>
        <v>HŘIŠTĚ</v>
      </c>
      <c r="BM165" s="6" t="str">
        <f t="shared" si="18"/>
        <v>skupina</v>
      </c>
      <c r="BN165" s="6">
        <f t="shared" si="18"/>
        <v>1</v>
      </c>
      <c r="BO165" s="6" t="str">
        <f t="shared" si="18"/>
        <v>:</v>
      </c>
      <c r="BP165" s="6">
        <f t="shared" si="18"/>
        <v>4</v>
      </c>
      <c r="BR165" s="120"/>
      <c r="BS165" s="761" t="str">
        <f>BI165</f>
        <v>4. KOLO</v>
      </c>
      <c r="BT165" s="761"/>
      <c r="BU165" s="761"/>
      <c r="BV165" s="76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762">
        <f>BK165</f>
        <v>8</v>
      </c>
      <c r="CH165" s="762"/>
      <c r="CI165" s="763" t="s">
        <v>11</v>
      </c>
      <c r="CJ165" s="763"/>
      <c r="CK165" s="763"/>
      <c r="CL165" s="763"/>
      <c r="CM165" s="755" t="s">
        <v>12</v>
      </c>
      <c r="CN165" s="756">
        <f>BJ165</f>
        <v>0.37916666666666676</v>
      </c>
      <c r="CO165" s="756"/>
      <c r="CP165" s="757" t="s">
        <v>9</v>
      </c>
      <c r="CQ165" s="757"/>
      <c r="CR165" s="758" t="str">
        <f>BM166</f>
        <v>A</v>
      </c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2"/>
      <c r="DE165" s="759" t="s">
        <v>13</v>
      </c>
      <c r="DF165" s="759"/>
      <c r="DG165" s="759"/>
      <c r="DH165" s="760">
        <f>BL166</f>
        <v>9</v>
      </c>
      <c r="DI165" s="760"/>
      <c r="DJ165" s="123"/>
    </row>
    <row r="166" spans="61:114" ht="22.5" customHeight="1" x14ac:dyDescent="0.25">
      <c r="BL166" s="6">
        <f t="shared" si="18"/>
        <v>9</v>
      </c>
      <c r="BM166" s="6" t="str">
        <f t="shared" si="18"/>
        <v>A</v>
      </c>
      <c r="BN166" s="6" t="str">
        <f t="shared" ca="1" si="18"/>
        <v>Lipanská</v>
      </c>
      <c r="BO166" s="6">
        <f t="shared" si="18"/>
        <v>0</v>
      </c>
      <c r="BP166" s="6" t="str">
        <f t="shared" ca="1" si="18"/>
        <v>Masarykova "B"</v>
      </c>
      <c r="BR166" s="120"/>
      <c r="BS166" s="761"/>
      <c r="BT166" s="761"/>
      <c r="BU166" s="761"/>
      <c r="BV166" s="76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762"/>
      <c r="CH166" s="762"/>
      <c r="CI166" s="763"/>
      <c r="CJ166" s="763"/>
      <c r="CK166" s="763"/>
      <c r="CL166" s="763"/>
      <c r="CM166" s="755"/>
      <c r="CN166" s="756"/>
      <c r="CO166" s="756"/>
      <c r="CP166" s="757"/>
      <c r="CQ166" s="757"/>
      <c r="CR166" s="758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2"/>
      <c r="DE166" s="759"/>
      <c r="DF166" s="759"/>
      <c r="DG166" s="759"/>
      <c r="DH166" s="760"/>
      <c r="DI166" s="760"/>
      <c r="DJ166" s="123"/>
    </row>
    <row r="167" spans="61:114" ht="22.5" customHeight="1" x14ac:dyDescent="0.25">
      <c r="BR167" s="120"/>
      <c r="BS167" s="128"/>
      <c r="BT167" s="128"/>
      <c r="BU167" s="128"/>
      <c r="BV167" s="128"/>
      <c r="BW167" s="587" t="s">
        <v>16</v>
      </c>
      <c r="BX167" s="587"/>
      <c r="BY167" s="90">
        <f>BN165</f>
        <v>1</v>
      </c>
      <c r="BZ167" s="91" t="s">
        <v>17</v>
      </c>
      <c r="CA167" s="585" t="str">
        <f>LOOKUP(BY167,$A$5:$A$20,$B$5:$B$20)</f>
        <v>Lipanská</v>
      </c>
      <c r="CB167" s="585"/>
      <c r="CC167" s="585"/>
      <c r="CD167" s="585"/>
      <c r="CE167" s="585"/>
      <c r="CF167" s="585"/>
      <c r="CG167" s="585"/>
      <c r="CH167" s="585"/>
      <c r="CI167" s="585"/>
      <c r="CJ167" s="585"/>
      <c r="CK167" s="789"/>
      <c r="CL167" s="789"/>
      <c r="CM167" s="129"/>
      <c r="CN167" s="129"/>
      <c r="CO167" s="129"/>
      <c r="CP167" s="129"/>
      <c r="CQ167" s="129"/>
      <c r="CR167" s="128"/>
      <c r="CS167" s="587" t="s">
        <v>16</v>
      </c>
      <c r="CT167" s="587"/>
      <c r="CU167" s="90">
        <f>BP165</f>
        <v>4</v>
      </c>
      <c r="CV167" s="91" t="s">
        <v>17</v>
      </c>
      <c r="CW167" s="585" t="str">
        <f>LOOKUP(CU167,$A$5:$A$20,$B$5:$B$20)</f>
        <v>Masarykova "B"</v>
      </c>
      <c r="CX167" s="585"/>
      <c r="CY167" s="585"/>
      <c r="CZ167" s="585"/>
      <c r="DA167" s="585"/>
      <c r="DB167" s="585"/>
      <c r="DC167" s="585"/>
      <c r="DD167" s="585"/>
      <c r="DE167" s="585"/>
      <c r="DF167" s="585"/>
      <c r="DG167" s="585"/>
      <c r="DH167" s="585"/>
      <c r="DI167" s="585"/>
      <c r="DJ167" s="123"/>
    </row>
    <row r="168" spans="61:114" ht="22.5" customHeight="1" x14ac:dyDescent="0.25">
      <c r="BR168" s="120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31"/>
      <c r="DE168" s="131"/>
      <c r="DF168" s="131"/>
      <c r="DG168" s="131"/>
      <c r="DH168" s="131"/>
      <c r="DI168" s="131"/>
      <c r="DJ168" s="123"/>
    </row>
    <row r="169" spans="61:114" ht="22.5" customHeight="1" x14ac:dyDescent="0.25">
      <c r="BR169" s="120"/>
      <c r="BS169" s="94" t="s">
        <v>21</v>
      </c>
      <c r="BT169" s="95">
        <f>BY167</f>
        <v>1</v>
      </c>
      <c r="BU169" s="96" t="s">
        <v>10</v>
      </c>
      <c r="BV169" s="97">
        <v>1</v>
      </c>
      <c r="BW169" s="97">
        <v>2</v>
      </c>
      <c r="BX169" s="97">
        <v>3</v>
      </c>
      <c r="BY169" s="97">
        <v>4</v>
      </c>
      <c r="BZ169" s="97">
        <v>5</v>
      </c>
      <c r="CA169" s="97">
        <v>6</v>
      </c>
      <c r="CB169" s="97">
        <v>7</v>
      </c>
      <c r="CC169" s="97">
        <v>8</v>
      </c>
      <c r="CD169" s="97">
        <v>9</v>
      </c>
      <c r="CE169" s="97">
        <v>10</v>
      </c>
      <c r="CF169" s="97">
        <v>11</v>
      </c>
      <c r="CG169" s="97">
        <v>12</v>
      </c>
      <c r="CH169" s="97">
        <v>13</v>
      </c>
      <c r="CI169" s="97">
        <v>14</v>
      </c>
      <c r="CJ169" s="97">
        <v>15</v>
      </c>
      <c r="CK169" s="97">
        <v>16</v>
      </c>
      <c r="CL169" s="97">
        <v>17</v>
      </c>
      <c r="CM169" s="97">
        <v>18</v>
      </c>
      <c r="CN169" s="97">
        <v>19</v>
      </c>
      <c r="CO169" s="97">
        <v>20</v>
      </c>
      <c r="CP169" s="97">
        <v>21</v>
      </c>
      <c r="CQ169" s="97">
        <v>22</v>
      </c>
      <c r="CR169" s="97">
        <v>23</v>
      </c>
      <c r="CS169" s="97">
        <v>24</v>
      </c>
      <c r="CT169" s="97">
        <v>25</v>
      </c>
      <c r="CU169" s="97">
        <v>26</v>
      </c>
      <c r="CV169" s="97">
        <v>27</v>
      </c>
      <c r="CW169" s="97">
        <v>28</v>
      </c>
      <c r="CX169" s="97">
        <v>29</v>
      </c>
      <c r="CY169" s="97">
        <v>30</v>
      </c>
      <c r="CZ169" s="97">
        <v>31</v>
      </c>
      <c r="DA169" s="97">
        <v>32</v>
      </c>
      <c r="DB169" s="97">
        <v>33</v>
      </c>
      <c r="DC169" s="97">
        <v>34</v>
      </c>
      <c r="DD169" s="98">
        <v>35</v>
      </c>
      <c r="DE169" s="98">
        <v>36</v>
      </c>
      <c r="DF169" s="98">
        <v>37</v>
      </c>
      <c r="DG169" s="98">
        <v>38</v>
      </c>
      <c r="DH169" s="98">
        <v>39</v>
      </c>
      <c r="DI169" s="98">
        <v>40</v>
      </c>
      <c r="DJ169" s="123"/>
    </row>
    <row r="170" spans="61:114" ht="22.5" customHeight="1" x14ac:dyDescent="0.25">
      <c r="BR170" s="120"/>
      <c r="BS170" s="134"/>
      <c r="BT170" s="135"/>
      <c r="BU170" s="136"/>
      <c r="BV170" s="137"/>
      <c r="BW170" s="137"/>
      <c r="BX170" s="137"/>
      <c r="BY170" s="137"/>
      <c r="BZ170" s="137"/>
      <c r="CA170" s="137"/>
      <c r="CB170" s="137"/>
      <c r="CC170" s="137"/>
      <c r="CD170" s="137"/>
      <c r="CE170" s="137"/>
      <c r="CF170" s="137"/>
      <c r="CG170" s="137"/>
      <c r="CH170" s="137"/>
      <c r="CI170" s="137"/>
      <c r="CJ170" s="137"/>
      <c r="CK170" s="137"/>
      <c r="CL170" s="137"/>
      <c r="CM170" s="137"/>
      <c r="CN170" s="137"/>
      <c r="CO170" s="137"/>
      <c r="CP170" s="137"/>
      <c r="CQ170" s="137"/>
      <c r="CR170" s="137"/>
      <c r="CS170" s="137"/>
      <c r="CT170" s="137"/>
      <c r="CU170" s="137"/>
      <c r="CV170" s="137"/>
      <c r="CW170" s="137"/>
      <c r="CX170" s="137"/>
      <c r="CY170" s="137"/>
      <c r="CZ170" s="137"/>
      <c r="DA170" s="137"/>
      <c r="DB170" s="137"/>
      <c r="DC170" s="137"/>
      <c r="DD170" s="138"/>
      <c r="DE170" s="138"/>
      <c r="DF170" s="138"/>
      <c r="DG170" s="138"/>
      <c r="DH170" s="138"/>
      <c r="DI170" s="138"/>
      <c r="DJ170" s="123"/>
    </row>
    <row r="171" spans="61:114" ht="22.5" customHeight="1" x14ac:dyDescent="0.25">
      <c r="BR171" s="120"/>
      <c r="BS171" s="104" t="s">
        <v>21</v>
      </c>
      <c r="BT171" s="105">
        <f>CU167</f>
        <v>4</v>
      </c>
      <c r="BU171" s="106" t="s">
        <v>10</v>
      </c>
      <c r="BV171" s="97">
        <v>1</v>
      </c>
      <c r="BW171" s="97">
        <v>2</v>
      </c>
      <c r="BX171" s="97">
        <v>3</v>
      </c>
      <c r="BY171" s="97">
        <v>4</v>
      </c>
      <c r="BZ171" s="97">
        <v>5</v>
      </c>
      <c r="CA171" s="97">
        <v>6</v>
      </c>
      <c r="CB171" s="97">
        <v>7</v>
      </c>
      <c r="CC171" s="97">
        <v>8</v>
      </c>
      <c r="CD171" s="97">
        <v>9</v>
      </c>
      <c r="CE171" s="97">
        <v>10</v>
      </c>
      <c r="CF171" s="97">
        <v>11</v>
      </c>
      <c r="CG171" s="97">
        <v>12</v>
      </c>
      <c r="CH171" s="97">
        <v>13</v>
      </c>
      <c r="CI171" s="97">
        <v>14</v>
      </c>
      <c r="CJ171" s="97">
        <v>15</v>
      </c>
      <c r="CK171" s="97">
        <v>16</v>
      </c>
      <c r="CL171" s="97">
        <v>17</v>
      </c>
      <c r="CM171" s="97">
        <v>18</v>
      </c>
      <c r="CN171" s="97">
        <v>19</v>
      </c>
      <c r="CO171" s="97">
        <v>20</v>
      </c>
      <c r="CP171" s="97">
        <v>21</v>
      </c>
      <c r="CQ171" s="97">
        <v>22</v>
      </c>
      <c r="CR171" s="97">
        <v>23</v>
      </c>
      <c r="CS171" s="97">
        <v>24</v>
      </c>
      <c r="CT171" s="97">
        <v>25</v>
      </c>
      <c r="CU171" s="97">
        <v>26</v>
      </c>
      <c r="CV171" s="97">
        <v>27</v>
      </c>
      <c r="CW171" s="97">
        <v>28</v>
      </c>
      <c r="CX171" s="97">
        <v>29</v>
      </c>
      <c r="CY171" s="97">
        <v>30</v>
      </c>
      <c r="CZ171" s="97">
        <v>31</v>
      </c>
      <c r="DA171" s="97">
        <v>32</v>
      </c>
      <c r="DB171" s="97">
        <v>33</v>
      </c>
      <c r="DC171" s="97">
        <v>34</v>
      </c>
      <c r="DD171" s="98">
        <v>35</v>
      </c>
      <c r="DE171" s="98">
        <v>36</v>
      </c>
      <c r="DF171" s="98">
        <v>37</v>
      </c>
      <c r="DG171" s="98">
        <v>38</v>
      </c>
      <c r="DH171" s="98">
        <v>39</v>
      </c>
      <c r="DI171" s="98">
        <v>40</v>
      </c>
      <c r="DJ171" s="123"/>
    </row>
    <row r="172" spans="61:114" ht="22.5" customHeight="1" thickBot="1" x14ac:dyDescent="0.3">
      <c r="BR172" s="139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1"/>
    </row>
    <row r="173" spans="61:114" ht="22.5" customHeight="1" thickTop="1" x14ac:dyDescent="0.25">
      <c r="BR173" s="113"/>
      <c r="BS173" s="114"/>
      <c r="BT173" s="114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4"/>
      <c r="CE173" s="114"/>
      <c r="CF173" s="114"/>
      <c r="CG173" s="114"/>
      <c r="CH173" s="114"/>
      <c r="CI173" s="114"/>
      <c r="CJ173" s="114"/>
      <c r="CK173" s="114"/>
      <c r="CL173" s="114"/>
      <c r="CM173" s="114"/>
      <c r="CN173" s="114"/>
      <c r="CO173" s="114"/>
      <c r="CP173" s="114"/>
      <c r="CQ173" s="114"/>
      <c r="CR173" s="114"/>
      <c r="CS173" s="114"/>
      <c r="CT173" s="114"/>
      <c r="CU173" s="114"/>
      <c r="CV173" s="114"/>
      <c r="CW173" s="114"/>
      <c r="CX173" s="114"/>
      <c r="CY173" s="114"/>
      <c r="CZ173" s="114"/>
      <c r="DA173" s="114"/>
      <c r="DB173" s="114"/>
      <c r="DC173" s="114"/>
      <c r="DD173" s="114"/>
      <c r="DE173" s="114"/>
      <c r="DF173" s="114"/>
      <c r="DG173" s="114"/>
      <c r="DH173" s="114"/>
      <c r="DI173" s="114"/>
      <c r="DJ173" s="115"/>
    </row>
    <row r="174" spans="61:114" ht="22.5" customHeight="1" x14ac:dyDescent="0.25">
      <c r="BI174" s="6" t="str">
        <f>AW10</f>
        <v>5. KOLO</v>
      </c>
      <c r="BJ174" s="6">
        <f>AX10</f>
        <v>0.38750000000000012</v>
      </c>
      <c r="BK174" s="6">
        <f>AY10</f>
        <v>10</v>
      </c>
      <c r="BL174" s="6" t="str">
        <f t="shared" ref="BL174:BP175" si="19">AZ10</f>
        <v>HŘIŠTĚ</v>
      </c>
      <c r="BM174" s="6" t="str">
        <f t="shared" si="19"/>
        <v>skupina</v>
      </c>
      <c r="BN174" s="6">
        <f t="shared" si="19"/>
        <v>6</v>
      </c>
      <c r="BO174" s="6" t="str">
        <f t="shared" si="19"/>
        <v>:</v>
      </c>
      <c r="BP174" s="6">
        <f t="shared" si="19"/>
        <v>9</v>
      </c>
      <c r="BR174" s="120"/>
      <c r="BS174" s="761" t="str">
        <f>BI174</f>
        <v>5. KOLO</v>
      </c>
      <c r="BT174" s="761"/>
      <c r="BU174" s="761"/>
      <c r="BV174" s="76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762">
        <f>BK174</f>
        <v>10</v>
      </c>
      <c r="CH174" s="762"/>
      <c r="CI174" s="763" t="s">
        <v>11</v>
      </c>
      <c r="CJ174" s="763"/>
      <c r="CK174" s="763"/>
      <c r="CL174" s="763"/>
      <c r="CM174" s="755" t="s">
        <v>12</v>
      </c>
      <c r="CN174" s="756">
        <f>BJ174</f>
        <v>0.38750000000000012</v>
      </c>
      <c r="CO174" s="756"/>
      <c r="CP174" s="757" t="s">
        <v>9</v>
      </c>
      <c r="CQ174" s="757"/>
      <c r="CR174" s="758" t="str">
        <f>BM175</f>
        <v>B</v>
      </c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2"/>
      <c r="DE174" s="759" t="s">
        <v>13</v>
      </c>
      <c r="DF174" s="759"/>
      <c r="DG174" s="759"/>
      <c r="DH174" s="760">
        <f>BL175</f>
        <v>9</v>
      </c>
      <c r="DI174" s="760"/>
      <c r="DJ174" s="123"/>
    </row>
    <row r="175" spans="61:114" ht="22.5" customHeight="1" x14ac:dyDescent="0.25">
      <c r="BL175" s="6">
        <f t="shared" si="19"/>
        <v>9</v>
      </c>
      <c r="BM175" s="6" t="str">
        <f t="shared" si="19"/>
        <v>B</v>
      </c>
      <c r="BN175" s="6" t="str">
        <f t="shared" ca="1" si="19"/>
        <v>Mnichovická</v>
      </c>
      <c r="BO175" s="6">
        <f t="shared" si="19"/>
        <v>0</v>
      </c>
      <c r="BP175" s="6" t="str">
        <f t="shared" ca="1" si="19"/>
        <v>Pečky "B"</v>
      </c>
      <c r="BR175" s="120"/>
      <c r="BS175" s="761"/>
      <c r="BT175" s="761"/>
      <c r="BU175" s="761"/>
      <c r="BV175" s="76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762"/>
      <c r="CH175" s="762"/>
      <c r="CI175" s="763"/>
      <c r="CJ175" s="763"/>
      <c r="CK175" s="763"/>
      <c r="CL175" s="763"/>
      <c r="CM175" s="755"/>
      <c r="CN175" s="756"/>
      <c r="CO175" s="756"/>
      <c r="CP175" s="757"/>
      <c r="CQ175" s="757"/>
      <c r="CR175" s="758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2"/>
      <c r="DE175" s="759"/>
      <c r="DF175" s="759"/>
      <c r="DG175" s="759"/>
      <c r="DH175" s="760"/>
      <c r="DI175" s="760"/>
      <c r="DJ175" s="123"/>
    </row>
    <row r="176" spans="61:114" ht="22.5" customHeight="1" x14ac:dyDescent="0.25">
      <c r="BR176" s="120"/>
      <c r="BS176" s="128"/>
      <c r="BT176" s="128"/>
      <c r="BU176" s="128"/>
      <c r="BV176" s="128"/>
      <c r="BW176" s="587" t="s">
        <v>16</v>
      </c>
      <c r="BX176" s="587"/>
      <c r="BY176" s="90">
        <f>BN174</f>
        <v>6</v>
      </c>
      <c r="BZ176" s="91" t="s">
        <v>17</v>
      </c>
      <c r="CA176" s="585" t="str">
        <f>LOOKUP(BY176,$A$5:$A$20,$B$5:$B$20)</f>
        <v>Mnichovická</v>
      </c>
      <c r="CB176" s="585"/>
      <c r="CC176" s="585"/>
      <c r="CD176" s="585"/>
      <c r="CE176" s="585"/>
      <c r="CF176" s="585"/>
      <c r="CG176" s="585"/>
      <c r="CH176" s="585"/>
      <c r="CI176" s="585"/>
      <c r="CJ176" s="585"/>
      <c r="CK176" s="789"/>
      <c r="CL176" s="789"/>
      <c r="CM176" s="129"/>
      <c r="CN176" s="129"/>
      <c r="CO176" s="129"/>
      <c r="CP176" s="129"/>
      <c r="CQ176" s="129"/>
      <c r="CR176" s="128"/>
      <c r="CS176" s="587" t="s">
        <v>16</v>
      </c>
      <c r="CT176" s="587"/>
      <c r="CU176" s="90">
        <f>BP174</f>
        <v>9</v>
      </c>
      <c r="CV176" s="91" t="s">
        <v>17</v>
      </c>
      <c r="CW176" s="585" t="str">
        <f>LOOKUP(CU176,$A$5:$A$20,$B$5:$B$20)</f>
        <v>Pečky "B"</v>
      </c>
      <c r="CX176" s="585"/>
      <c r="CY176" s="585"/>
      <c r="CZ176" s="585"/>
      <c r="DA176" s="585"/>
      <c r="DB176" s="585"/>
      <c r="DC176" s="585"/>
      <c r="DD176" s="585"/>
      <c r="DE176" s="585"/>
      <c r="DF176" s="585"/>
      <c r="DG176" s="585"/>
      <c r="DH176" s="585"/>
      <c r="DI176" s="585"/>
      <c r="DJ176" s="123"/>
    </row>
    <row r="177" spans="61:114" ht="22.5" customHeight="1" x14ac:dyDescent="0.25">
      <c r="BR177" s="120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8"/>
      <c r="CV177" s="128"/>
      <c r="CW177" s="128"/>
      <c r="CX177" s="128"/>
      <c r="CY177" s="128"/>
      <c r="CZ177" s="128"/>
      <c r="DA177" s="128"/>
      <c r="DB177" s="128"/>
      <c r="DC177" s="128"/>
      <c r="DD177" s="131"/>
      <c r="DE177" s="131"/>
      <c r="DF177" s="131"/>
      <c r="DG177" s="131"/>
      <c r="DH177" s="131"/>
      <c r="DI177" s="131"/>
      <c r="DJ177" s="123"/>
    </row>
    <row r="178" spans="61:114" ht="22.5" customHeight="1" x14ac:dyDescent="0.25">
      <c r="BR178" s="120"/>
      <c r="BS178" s="94" t="s">
        <v>21</v>
      </c>
      <c r="BT178" s="95">
        <f>BY176</f>
        <v>6</v>
      </c>
      <c r="BU178" s="96" t="s">
        <v>10</v>
      </c>
      <c r="BV178" s="97">
        <v>1</v>
      </c>
      <c r="BW178" s="97">
        <v>2</v>
      </c>
      <c r="BX178" s="97">
        <v>3</v>
      </c>
      <c r="BY178" s="97">
        <v>4</v>
      </c>
      <c r="BZ178" s="97">
        <v>5</v>
      </c>
      <c r="CA178" s="97">
        <v>6</v>
      </c>
      <c r="CB178" s="97">
        <v>7</v>
      </c>
      <c r="CC178" s="97">
        <v>8</v>
      </c>
      <c r="CD178" s="97">
        <v>9</v>
      </c>
      <c r="CE178" s="97">
        <v>10</v>
      </c>
      <c r="CF178" s="97">
        <v>11</v>
      </c>
      <c r="CG178" s="97">
        <v>12</v>
      </c>
      <c r="CH178" s="97">
        <v>13</v>
      </c>
      <c r="CI178" s="97">
        <v>14</v>
      </c>
      <c r="CJ178" s="97">
        <v>15</v>
      </c>
      <c r="CK178" s="97">
        <v>16</v>
      </c>
      <c r="CL178" s="97">
        <v>17</v>
      </c>
      <c r="CM178" s="97">
        <v>18</v>
      </c>
      <c r="CN178" s="97">
        <v>19</v>
      </c>
      <c r="CO178" s="97">
        <v>20</v>
      </c>
      <c r="CP178" s="97">
        <v>21</v>
      </c>
      <c r="CQ178" s="97">
        <v>22</v>
      </c>
      <c r="CR178" s="97">
        <v>23</v>
      </c>
      <c r="CS178" s="97">
        <v>24</v>
      </c>
      <c r="CT178" s="97">
        <v>25</v>
      </c>
      <c r="CU178" s="97">
        <v>26</v>
      </c>
      <c r="CV178" s="97">
        <v>27</v>
      </c>
      <c r="CW178" s="97">
        <v>28</v>
      </c>
      <c r="CX178" s="97">
        <v>29</v>
      </c>
      <c r="CY178" s="97">
        <v>30</v>
      </c>
      <c r="CZ178" s="97">
        <v>31</v>
      </c>
      <c r="DA178" s="97">
        <v>32</v>
      </c>
      <c r="DB178" s="97">
        <v>33</v>
      </c>
      <c r="DC178" s="97">
        <v>34</v>
      </c>
      <c r="DD178" s="98">
        <v>35</v>
      </c>
      <c r="DE178" s="98">
        <v>36</v>
      </c>
      <c r="DF178" s="98">
        <v>37</v>
      </c>
      <c r="DG178" s="98">
        <v>38</v>
      </c>
      <c r="DH178" s="98">
        <v>39</v>
      </c>
      <c r="DI178" s="98">
        <v>40</v>
      </c>
      <c r="DJ178" s="123"/>
    </row>
    <row r="179" spans="61:114" ht="22.5" customHeight="1" x14ac:dyDescent="0.25">
      <c r="BR179" s="120"/>
      <c r="BS179" s="134"/>
      <c r="BT179" s="135"/>
      <c r="BU179" s="136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  <c r="CW179" s="137"/>
      <c r="CX179" s="137"/>
      <c r="CY179" s="137"/>
      <c r="CZ179" s="137"/>
      <c r="DA179" s="137"/>
      <c r="DB179" s="137"/>
      <c r="DC179" s="137"/>
      <c r="DD179" s="138"/>
      <c r="DE179" s="138"/>
      <c r="DF179" s="138"/>
      <c r="DG179" s="138"/>
      <c r="DH179" s="138"/>
      <c r="DI179" s="138"/>
      <c r="DJ179" s="123"/>
    </row>
    <row r="180" spans="61:114" ht="22.5" customHeight="1" x14ac:dyDescent="0.25">
      <c r="BR180" s="120"/>
      <c r="BS180" s="104" t="s">
        <v>21</v>
      </c>
      <c r="BT180" s="105">
        <f>CU176</f>
        <v>9</v>
      </c>
      <c r="BU180" s="106" t="s">
        <v>10</v>
      </c>
      <c r="BV180" s="97">
        <v>1</v>
      </c>
      <c r="BW180" s="97">
        <v>2</v>
      </c>
      <c r="BX180" s="97">
        <v>3</v>
      </c>
      <c r="BY180" s="97">
        <v>4</v>
      </c>
      <c r="BZ180" s="97">
        <v>5</v>
      </c>
      <c r="CA180" s="97">
        <v>6</v>
      </c>
      <c r="CB180" s="97">
        <v>7</v>
      </c>
      <c r="CC180" s="97">
        <v>8</v>
      </c>
      <c r="CD180" s="97">
        <v>9</v>
      </c>
      <c r="CE180" s="97">
        <v>10</v>
      </c>
      <c r="CF180" s="97">
        <v>11</v>
      </c>
      <c r="CG180" s="97">
        <v>12</v>
      </c>
      <c r="CH180" s="97">
        <v>13</v>
      </c>
      <c r="CI180" s="97">
        <v>14</v>
      </c>
      <c r="CJ180" s="97">
        <v>15</v>
      </c>
      <c r="CK180" s="97">
        <v>16</v>
      </c>
      <c r="CL180" s="97">
        <v>17</v>
      </c>
      <c r="CM180" s="97">
        <v>18</v>
      </c>
      <c r="CN180" s="97">
        <v>19</v>
      </c>
      <c r="CO180" s="97">
        <v>20</v>
      </c>
      <c r="CP180" s="97">
        <v>21</v>
      </c>
      <c r="CQ180" s="97">
        <v>22</v>
      </c>
      <c r="CR180" s="97">
        <v>23</v>
      </c>
      <c r="CS180" s="97">
        <v>24</v>
      </c>
      <c r="CT180" s="97">
        <v>25</v>
      </c>
      <c r="CU180" s="97">
        <v>26</v>
      </c>
      <c r="CV180" s="97">
        <v>27</v>
      </c>
      <c r="CW180" s="97">
        <v>28</v>
      </c>
      <c r="CX180" s="97">
        <v>29</v>
      </c>
      <c r="CY180" s="97">
        <v>30</v>
      </c>
      <c r="CZ180" s="97">
        <v>31</v>
      </c>
      <c r="DA180" s="97">
        <v>32</v>
      </c>
      <c r="DB180" s="97">
        <v>33</v>
      </c>
      <c r="DC180" s="97">
        <v>34</v>
      </c>
      <c r="DD180" s="98">
        <v>35</v>
      </c>
      <c r="DE180" s="98">
        <v>36</v>
      </c>
      <c r="DF180" s="98">
        <v>37</v>
      </c>
      <c r="DG180" s="98">
        <v>38</v>
      </c>
      <c r="DH180" s="98">
        <v>39</v>
      </c>
      <c r="DI180" s="98">
        <v>40</v>
      </c>
      <c r="DJ180" s="123"/>
    </row>
    <row r="181" spans="61:114" ht="22.5" customHeight="1" thickBot="1" x14ac:dyDescent="0.3">
      <c r="BR181" s="139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140"/>
      <c r="CG181" s="140"/>
      <c r="CH181" s="140"/>
      <c r="CI181" s="140"/>
      <c r="CJ181" s="140"/>
      <c r="CK181" s="140"/>
      <c r="CL181" s="140"/>
      <c r="CM181" s="140"/>
      <c r="CN181" s="140"/>
      <c r="CO181" s="140"/>
      <c r="CP181" s="140"/>
      <c r="CQ181" s="140"/>
      <c r="CR181" s="140"/>
      <c r="CS181" s="140"/>
      <c r="CT181" s="140"/>
      <c r="CU181" s="140"/>
      <c r="CV181" s="140"/>
      <c r="CW181" s="140"/>
      <c r="CX181" s="140"/>
      <c r="CY181" s="140"/>
      <c r="CZ181" s="140"/>
      <c r="DA181" s="140"/>
      <c r="DB181" s="140"/>
      <c r="DC181" s="140"/>
      <c r="DD181" s="140"/>
      <c r="DE181" s="140"/>
      <c r="DF181" s="140"/>
      <c r="DG181" s="140"/>
      <c r="DH181" s="140"/>
      <c r="DI181" s="140"/>
      <c r="DJ181" s="141"/>
    </row>
    <row r="182" spans="61:114" ht="22.5" customHeight="1" thickTop="1" thickBot="1" x14ac:dyDescent="0.3"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</row>
    <row r="183" spans="61:114" ht="22.5" customHeight="1" thickTop="1" x14ac:dyDescent="0.25">
      <c r="BR183" s="113"/>
      <c r="BS183" s="114"/>
      <c r="BT183" s="114"/>
      <c r="BU183" s="114"/>
      <c r="BV183" s="114"/>
      <c r="BW183" s="114"/>
      <c r="BX183" s="114"/>
      <c r="BY183" s="114"/>
      <c r="BZ183" s="114"/>
      <c r="CA183" s="114"/>
      <c r="CB183" s="114"/>
      <c r="CC183" s="114"/>
      <c r="CD183" s="114"/>
      <c r="CE183" s="114"/>
      <c r="CF183" s="114"/>
      <c r="CG183" s="114"/>
      <c r="CH183" s="114"/>
      <c r="CI183" s="114"/>
      <c r="CJ183" s="114"/>
      <c r="CK183" s="114"/>
      <c r="CL183" s="114"/>
      <c r="CM183" s="114"/>
      <c r="CN183" s="114"/>
      <c r="CO183" s="114"/>
      <c r="CP183" s="114"/>
      <c r="CQ183" s="114"/>
      <c r="CR183" s="114"/>
      <c r="CS183" s="114"/>
      <c r="CT183" s="114"/>
      <c r="CU183" s="114"/>
      <c r="CV183" s="114"/>
      <c r="CW183" s="114"/>
      <c r="CX183" s="114"/>
      <c r="CY183" s="114"/>
      <c r="CZ183" s="114"/>
      <c r="DA183" s="114"/>
      <c r="DB183" s="114"/>
      <c r="DC183" s="114"/>
      <c r="DD183" s="114"/>
      <c r="DE183" s="114"/>
      <c r="DF183" s="114"/>
      <c r="DG183" s="114"/>
      <c r="DH183" s="114"/>
      <c r="DI183" s="114"/>
      <c r="DJ183" s="115"/>
    </row>
    <row r="184" spans="61:114" ht="22.5" customHeight="1" x14ac:dyDescent="0.25">
      <c r="BI184" s="6" t="str">
        <f>AW12</f>
        <v>6. KOLO</v>
      </c>
      <c r="BJ184" s="6">
        <f>AX12</f>
        <v>0.39583333333333348</v>
      </c>
      <c r="BK184" s="6">
        <f>AY12</f>
        <v>12</v>
      </c>
      <c r="BL184" s="6" t="str">
        <f t="shared" ref="BL184:BP185" si="20">AZ12</f>
        <v>HŘIŠTĚ</v>
      </c>
      <c r="BM184" s="6" t="str">
        <f t="shared" si="20"/>
        <v>skupina</v>
      </c>
      <c r="BN184" s="6">
        <f t="shared" si="20"/>
        <v>11</v>
      </c>
      <c r="BO184" s="6" t="str">
        <f t="shared" si="20"/>
        <v>:</v>
      </c>
      <c r="BP184" s="6">
        <f t="shared" si="20"/>
        <v>14</v>
      </c>
      <c r="BR184" s="120"/>
      <c r="BS184" s="761" t="str">
        <f>BI184</f>
        <v>6. KOLO</v>
      </c>
      <c r="BT184" s="761"/>
      <c r="BU184" s="761"/>
      <c r="BV184" s="76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762">
        <f>BK184</f>
        <v>12</v>
      </c>
      <c r="CH184" s="762"/>
      <c r="CI184" s="763" t="s">
        <v>11</v>
      </c>
      <c r="CJ184" s="763"/>
      <c r="CK184" s="763"/>
      <c r="CL184" s="763"/>
      <c r="CM184" s="755" t="s">
        <v>12</v>
      </c>
      <c r="CN184" s="756">
        <f>BJ184</f>
        <v>0.39583333333333348</v>
      </c>
      <c r="CO184" s="756"/>
      <c r="CP184" s="757" t="s">
        <v>9</v>
      </c>
      <c r="CQ184" s="757"/>
      <c r="CR184" s="758" t="str">
        <f>BM185</f>
        <v>C</v>
      </c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2"/>
      <c r="DE184" s="759" t="s">
        <v>13</v>
      </c>
      <c r="DF184" s="759"/>
      <c r="DG184" s="759"/>
      <c r="DH184" s="760">
        <f>BL185</f>
        <v>9</v>
      </c>
      <c r="DI184" s="760"/>
      <c r="DJ184" s="123"/>
    </row>
    <row r="185" spans="61:114" ht="22.5" customHeight="1" x14ac:dyDescent="0.25">
      <c r="BL185" s="6">
        <f t="shared" si="20"/>
        <v>9</v>
      </c>
      <c r="BM185" s="6" t="str">
        <f t="shared" si="20"/>
        <v>C</v>
      </c>
      <c r="BN185" s="6" t="str">
        <f t="shared" ca="1" si="20"/>
        <v>Velim</v>
      </c>
      <c r="BO185" s="6">
        <f t="shared" si="20"/>
        <v>0</v>
      </c>
      <c r="BP185" s="6" t="str">
        <f t="shared" ca="1" si="20"/>
        <v>Bezručova "B"</v>
      </c>
      <c r="BR185" s="120"/>
      <c r="BS185" s="761"/>
      <c r="BT185" s="761"/>
      <c r="BU185" s="761"/>
      <c r="BV185" s="76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762"/>
      <c r="CH185" s="762"/>
      <c r="CI185" s="763"/>
      <c r="CJ185" s="763"/>
      <c r="CK185" s="763"/>
      <c r="CL185" s="763"/>
      <c r="CM185" s="755"/>
      <c r="CN185" s="756"/>
      <c r="CO185" s="756"/>
      <c r="CP185" s="757"/>
      <c r="CQ185" s="757"/>
      <c r="CR185" s="758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2"/>
      <c r="DE185" s="759"/>
      <c r="DF185" s="759"/>
      <c r="DG185" s="759"/>
      <c r="DH185" s="760"/>
      <c r="DI185" s="760"/>
      <c r="DJ185" s="123"/>
    </row>
    <row r="186" spans="61:114" ht="22.5" customHeight="1" x14ac:dyDescent="0.25">
      <c r="BR186" s="120"/>
      <c r="BS186" s="128"/>
      <c r="BT186" s="128"/>
      <c r="BU186" s="128"/>
      <c r="BV186" s="128"/>
      <c r="BW186" s="587" t="s">
        <v>16</v>
      </c>
      <c r="BX186" s="587"/>
      <c r="BY186" s="90">
        <f>BN184</f>
        <v>11</v>
      </c>
      <c r="BZ186" s="91" t="s">
        <v>17</v>
      </c>
      <c r="CA186" s="585" t="str">
        <f>LOOKUP(BY186,$A$5:$A$20,$B$5:$B$20)</f>
        <v>Velim</v>
      </c>
      <c r="CB186" s="585"/>
      <c r="CC186" s="585"/>
      <c r="CD186" s="585"/>
      <c r="CE186" s="585"/>
      <c r="CF186" s="585"/>
      <c r="CG186" s="585"/>
      <c r="CH186" s="585"/>
      <c r="CI186" s="585"/>
      <c r="CJ186" s="585"/>
      <c r="CK186" s="789"/>
      <c r="CL186" s="789"/>
      <c r="CM186" s="129"/>
      <c r="CN186" s="129"/>
      <c r="CO186" s="129"/>
      <c r="CP186" s="129"/>
      <c r="CQ186" s="129"/>
      <c r="CR186" s="128"/>
      <c r="CS186" s="587" t="s">
        <v>16</v>
      </c>
      <c r="CT186" s="587"/>
      <c r="CU186" s="90">
        <f>BP184</f>
        <v>14</v>
      </c>
      <c r="CV186" s="91" t="s">
        <v>17</v>
      </c>
      <c r="CW186" s="585" t="str">
        <f>LOOKUP(CU186,$A$5:$A$20,$B$5:$B$20)</f>
        <v>Bezručova "B"</v>
      </c>
      <c r="CX186" s="585"/>
      <c r="CY186" s="585"/>
      <c r="CZ186" s="585"/>
      <c r="DA186" s="585"/>
      <c r="DB186" s="585"/>
      <c r="DC186" s="585"/>
      <c r="DD186" s="585"/>
      <c r="DE186" s="585"/>
      <c r="DF186" s="585"/>
      <c r="DG186" s="585"/>
      <c r="DH186" s="585"/>
      <c r="DI186" s="585"/>
      <c r="DJ186" s="123"/>
    </row>
    <row r="187" spans="61:114" ht="22.5" customHeight="1" x14ac:dyDescent="0.25">
      <c r="BR187" s="120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8"/>
      <c r="CV187" s="128"/>
      <c r="CW187" s="128"/>
      <c r="CX187" s="128"/>
      <c r="CY187" s="128"/>
      <c r="CZ187" s="128"/>
      <c r="DA187" s="128"/>
      <c r="DB187" s="128"/>
      <c r="DC187" s="128"/>
      <c r="DD187" s="131"/>
      <c r="DE187" s="131"/>
      <c r="DF187" s="131"/>
      <c r="DG187" s="131"/>
      <c r="DH187" s="131"/>
      <c r="DI187" s="131"/>
      <c r="DJ187" s="123"/>
    </row>
    <row r="188" spans="61:114" ht="22.5" customHeight="1" x14ac:dyDescent="0.25">
      <c r="BR188" s="120"/>
      <c r="BS188" s="94" t="s">
        <v>21</v>
      </c>
      <c r="BT188" s="95">
        <f>BY186</f>
        <v>11</v>
      </c>
      <c r="BU188" s="96" t="s">
        <v>10</v>
      </c>
      <c r="BV188" s="97">
        <v>1</v>
      </c>
      <c r="BW188" s="97">
        <v>2</v>
      </c>
      <c r="BX188" s="97">
        <v>3</v>
      </c>
      <c r="BY188" s="97">
        <v>4</v>
      </c>
      <c r="BZ188" s="97">
        <v>5</v>
      </c>
      <c r="CA188" s="97">
        <v>6</v>
      </c>
      <c r="CB188" s="97">
        <v>7</v>
      </c>
      <c r="CC188" s="97">
        <v>8</v>
      </c>
      <c r="CD188" s="97">
        <v>9</v>
      </c>
      <c r="CE188" s="97">
        <v>10</v>
      </c>
      <c r="CF188" s="97">
        <v>11</v>
      </c>
      <c r="CG188" s="97">
        <v>12</v>
      </c>
      <c r="CH188" s="97">
        <v>13</v>
      </c>
      <c r="CI188" s="97">
        <v>14</v>
      </c>
      <c r="CJ188" s="97">
        <v>15</v>
      </c>
      <c r="CK188" s="97">
        <v>16</v>
      </c>
      <c r="CL188" s="97">
        <v>17</v>
      </c>
      <c r="CM188" s="97">
        <v>18</v>
      </c>
      <c r="CN188" s="97">
        <v>19</v>
      </c>
      <c r="CO188" s="97">
        <v>20</v>
      </c>
      <c r="CP188" s="97">
        <v>21</v>
      </c>
      <c r="CQ188" s="97">
        <v>22</v>
      </c>
      <c r="CR188" s="97">
        <v>23</v>
      </c>
      <c r="CS188" s="97">
        <v>24</v>
      </c>
      <c r="CT188" s="97">
        <v>25</v>
      </c>
      <c r="CU188" s="97">
        <v>26</v>
      </c>
      <c r="CV188" s="97">
        <v>27</v>
      </c>
      <c r="CW188" s="97">
        <v>28</v>
      </c>
      <c r="CX188" s="97">
        <v>29</v>
      </c>
      <c r="CY188" s="97">
        <v>30</v>
      </c>
      <c r="CZ188" s="97">
        <v>31</v>
      </c>
      <c r="DA188" s="97">
        <v>32</v>
      </c>
      <c r="DB188" s="97">
        <v>33</v>
      </c>
      <c r="DC188" s="97">
        <v>34</v>
      </c>
      <c r="DD188" s="98">
        <v>35</v>
      </c>
      <c r="DE188" s="98">
        <v>36</v>
      </c>
      <c r="DF188" s="98">
        <v>37</v>
      </c>
      <c r="DG188" s="98">
        <v>38</v>
      </c>
      <c r="DH188" s="98">
        <v>39</v>
      </c>
      <c r="DI188" s="98">
        <v>40</v>
      </c>
      <c r="DJ188" s="123"/>
    </row>
    <row r="189" spans="61:114" ht="22.5" customHeight="1" x14ac:dyDescent="0.25">
      <c r="BR189" s="120"/>
      <c r="BS189" s="134"/>
      <c r="BT189" s="135"/>
      <c r="BU189" s="136"/>
      <c r="BV189" s="137"/>
      <c r="BW189" s="137"/>
      <c r="BX189" s="137"/>
      <c r="BY189" s="137"/>
      <c r="BZ189" s="137"/>
      <c r="CA189" s="137"/>
      <c r="CB189" s="137"/>
      <c r="CC189" s="137"/>
      <c r="CD189" s="137"/>
      <c r="CE189" s="137"/>
      <c r="CF189" s="137"/>
      <c r="CG189" s="137"/>
      <c r="CH189" s="137"/>
      <c r="CI189" s="137"/>
      <c r="CJ189" s="137"/>
      <c r="CK189" s="137"/>
      <c r="CL189" s="137"/>
      <c r="CM189" s="137"/>
      <c r="CN189" s="137"/>
      <c r="CO189" s="137"/>
      <c r="CP189" s="137"/>
      <c r="CQ189" s="137"/>
      <c r="CR189" s="137"/>
      <c r="CS189" s="137"/>
      <c r="CT189" s="137"/>
      <c r="CU189" s="137"/>
      <c r="CV189" s="137"/>
      <c r="CW189" s="137"/>
      <c r="CX189" s="137"/>
      <c r="CY189" s="137"/>
      <c r="CZ189" s="137"/>
      <c r="DA189" s="137"/>
      <c r="DB189" s="137"/>
      <c r="DC189" s="137"/>
      <c r="DD189" s="138"/>
      <c r="DE189" s="138"/>
      <c r="DF189" s="138"/>
      <c r="DG189" s="138"/>
      <c r="DH189" s="138"/>
      <c r="DI189" s="138"/>
      <c r="DJ189" s="123"/>
    </row>
    <row r="190" spans="61:114" ht="22.5" customHeight="1" x14ac:dyDescent="0.25">
      <c r="BR190" s="120"/>
      <c r="BS190" s="104" t="s">
        <v>21</v>
      </c>
      <c r="BT190" s="105">
        <f>CU186</f>
        <v>14</v>
      </c>
      <c r="BU190" s="106" t="s">
        <v>10</v>
      </c>
      <c r="BV190" s="97">
        <v>1</v>
      </c>
      <c r="BW190" s="97">
        <v>2</v>
      </c>
      <c r="BX190" s="97">
        <v>3</v>
      </c>
      <c r="BY190" s="97">
        <v>4</v>
      </c>
      <c r="BZ190" s="97">
        <v>5</v>
      </c>
      <c r="CA190" s="97">
        <v>6</v>
      </c>
      <c r="CB190" s="97">
        <v>7</v>
      </c>
      <c r="CC190" s="97">
        <v>8</v>
      </c>
      <c r="CD190" s="97">
        <v>9</v>
      </c>
      <c r="CE190" s="97">
        <v>10</v>
      </c>
      <c r="CF190" s="97">
        <v>11</v>
      </c>
      <c r="CG190" s="97">
        <v>12</v>
      </c>
      <c r="CH190" s="97">
        <v>13</v>
      </c>
      <c r="CI190" s="97">
        <v>14</v>
      </c>
      <c r="CJ190" s="97">
        <v>15</v>
      </c>
      <c r="CK190" s="97">
        <v>16</v>
      </c>
      <c r="CL190" s="97">
        <v>17</v>
      </c>
      <c r="CM190" s="97">
        <v>18</v>
      </c>
      <c r="CN190" s="97">
        <v>19</v>
      </c>
      <c r="CO190" s="97">
        <v>20</v>
      </c>
      <c r="CP190" s="97">
        <v>21</v>
      </c>
      <c r="CQ190" s="97">
        <v>22</v>
      </c>
      <c r="CR190" s="97">
        <v>23</v>
      </c>
      <c r="CS190" s="97">
        <v>24</v>
      </c>
      <c r="CT190" s="97">
        <v>25</v>
      </c>
      <c r="CU190" s="97">
        <v>26</v>
      </c>
      <c r="CV190" s="97">
        <v>27</v>
      </c>
      <c r="CW190" s="97">
        <v>28</v>
      </c>
      <c r="CX190" s="97">
        <v>29</v>
      </c>
      <c r="CY190" s="97">
        <v>30</v>
      </c>
      <c r="CZ190" s="97">
        <v>31</v>
      </c>
      <c r="DA190" s="97">
        <v>32</v>
      </c>
      <c r="DB190" s="97">
        <v>33</v>
      </c>
      <c r="DC190" s="97">
        <v>34</v>
      </c>
      <c r="DD190" s="98">
        <v>35</v>
      </c>
      <c r="DE190" s="98">
        <v>36</v>
      </c>
      <c r="DF190" s="98">
        <v>37</v>
      </c>
      <c r="DG190" s="98">
        <v>38</v>
      </c>
      <c r="DH190" s="98">
        <v>39</v>
      </c>
      <c r="DI190" s="98">
        <v>40</v>
      </c>
      <c r="DJ190" s="123"/>
    </row>
    <row r="191" spans="61:114" ht="22.5" customHeight="1" thickBot="1" x14ac:dyDescent="0.3">
      <c r="BR191" s="139"/>
      <c r="BS191" s="140"/>
      <c r="BT191" s="140"/>
      <c r="BU191" s="140"/>
      <c r="BV191" s="140"/>
      <c r="BW191" s="140"/>
      <c r="BX191" s="140"/>
      <c r="BY191" s="140"/>
      <c r="BZ191" s="140"/>
      <c r="CA191" s="140"/>
      <c r="CB191" s="140"/>
      <c r="CC191" s="140"/>
      <c r="CD191" s="140"/>
      <c r="CE191" s="140"/>
      <c r="CF191" s="140"/>
      <c r="CG191" s="140"/>
      <c r="CH191" s="140"/>
      <c r="CI191" s="140"/>
      <c r="CJ191" s="140"/>
      <c r="CK191" s="140"/>
      <c r="CL191" s="140"/>
      <c r="CM191" s="140"/>
      <c r="CN191" s="140"/>
      <c r="CO191" s="140"/>
      <c r="CP191" s="140"/>
      <c r="CQ191" s="140"/>
      <c r="CR191" s="140"/>
      <c r="CS191" s="140"/>
      <c r="CT191" s="140"/>
      <c r="CU191" s="140"/>
      <c r="CV191" s="140"/>
      <c r="CW191" s="140"/>
      <c r="CX191" s="140"/>
      <c r="CY191" s="140"/>
      <c r="CZ191" s="140"/>
      <c r="DA191" s="140"/>
      <c r="DB191" s="140"/>
      <c r="DC191" s="140"/>
      <c r="DD191" s="140"/>
      <c r="DE191" s="140"/>
      <c r="DF191" s="140"/>
      <c r="DG191" s="140"/>
      <c r="DH191" s="140"/>
      <c r="DI191" s="140"/>
      <c r="DJ191" s="141"/>
    </row>
    <row r="192" spans="61:114" ht="22.5" customHeight="1" thickTop="1" x14ac:dyDescent="0.25">
      <c r="BR192" s="113"/>
      <c r="BS192" s="114"/>
      <c r="BT192" s="114"/>
      <c r="BU192" s="114"/>
      <c r="BV192" s="114"/>
      <c r="BW192" s="114"/>
      <c r="BX192" s="114"/>
      <c r="BY192" s="114"/>
      <c r="BZ192" s="114"/>
      <c r="CA192" s="114"/>
      <c r="CB192" s="114"/>
      <c r="CC192" s="114"/>
      <c r="CD192" s="114"/>
      <c r="CE192" s="114"/>
      <c r="CF192" s="114"/>
      <c r="CG192" s="114"/>
      <c r="CH192" s="114"/>
      <c r="CI192" s="114"/>
      <c r="CJ192" s="114"/>
      <c r="CK192" s="114"/>
      <c r="CL192" s="114"/>
      <c r="CM192" s="114"/>
      <c r="CN192" s="114"/>
      <c r="CO192" s="114"/>
      <c r="CP192" s="114"/>
      <c r="CQ192" s="114"/>
      <c r="CR192" s="114"/>
      <c r="CS192" s="114"/>
      <c r="CT192" s="114"/>
      <c r="CU192" s="114"/>
      <c r="CV192" s="114"/>
      <c r="CW192" s="114"/>
      <c r="CX192" s="114"/>
      <c r="CY192" s="114"/>
      <c r="CZ192" s="114"/>
      <c r="DA192" s="114"/>
      <c r="DB192" s="114"/>
      <c r="DC192" s="114"/>
      <c r="DD192" s="114"/>
      <c r="DE192" s="114"/>
      <c r="DF192" s="114"/>
      <c r="DG192" s="114"/>
      <c r="DH192" s="114"/>
      <c r="DI192" s="114"/>
      <c r="DJ192" s="115"/>
    </row>
    <row r="193" spans="61:114" ht="22.5" customHeight="1" x14ac:dyDescent="0.25">
      <c r="BI193" s="6" t="str">
        <f>AW14</f>
        <v>7. KOLO</v>
      </c>
      <c r="BJ193" s="6">
        <f>AX14</f>
        <v>0.40416666666666684</v>
      </c>
      <c r="BK193" s="6">
        <f>AY14</f>
        <v>14</v>
      </c>
      <c r="BL193" s="6" t="str">
        <f t="shared" ref="BL193:BP194" si="21">AZ14</f>
        <v>HŘIŠTĚ</v>
      </c>
      <c r="BM193" s="6" t="str">
        <f t="shared" si="21"/>
        <v>skupina</v>
      </c>
      <c r="BN193" s="6">
        <f t="shared" si="21"/>
        <v>4</v>
      </c>
      <c r="BO193" s="6" t="str">
        <f t="shared" si="21"/>
        <v>:</v>
      </c>
      <c r="BP193" s="6">
        <f t="shared" si="21"/>
        <v>5</v>
      </c>
      <c r="BR193" s="120"/>
      <c r="BS193" s="761" t="str">
        <f>BI193</f>
        <v>7. KOLO</v>
      </c>
      <c r="BT193" s="761"/>
      <c r="BU193" s="761"/>
      <c r="BV193" s="76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762">
        <f>BK193</f>
        <v>14</v>
      </c>
      <c r="CH193" s="762"/>
      <c r="CI193" s="763" t="s">
        <v>11</v>
      </c>
      <c r="CJ193" s="763"/>
      <c r="CK193" s="763"/>
      <c r="CL193" s="763"/>
      <c r="CM193" s="755" t="s">
        <v>12</v>
      </c>
      <c r="CN193" s="756">
        <f>BJ193</f>
        <v>0.40416666666666684</v>
      </c>
      <c r="CO193" s="756"/>
      <c r="CP193" s="757" t="s">
        <v>9</v>
      </c>
      <c r="CQ193" s="757"/>
      <c r="CR193" s="758" t="str">
        <f>BM194</f>
        <v>A</v>
      </c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2"/>
      <c r="DE193" s="759" t="s">
        <v>13</v>
      </c>
      <c r="DF193" s="759"/>
      <c r="DG193" s="759"/>
      <c r="DH193" s="760">
        <f>BL194</f>
        <v>9</v>
      </c>
      <c r="DI193" s="760"/>
      <c r="DJ193" s="123"/>
    </row>
    <row r="194" spans="61:114" ht="22.5" customHeight="1" x14ac:dyDescent="0.25">
      <c r="BL194" s="6">
        <f t="shared" si="21"/>
        <v>9</v>
      </c>
      <c r="BM194" s="6" t="str">
        <f t="shared" si="21"/>
        <v>A</v>
      </c>
      <c r="BN194" s="6" t="str">
        <f t="shared" ca="1" si="21"/>
        <v>Masarykova "B"</v>
      </c>
      <c r="BO194" s="6">
        <f t="shared" si="21"/>
        <v>0</v>
      </c>
      <c r="BP194" s="6" t="str">
        <f t="shared" ca="1" si="21"/>
        <v>Ovčárecká "B"</v>
      </c>
      <c r="BR194" s="120"/>
      <c r="BS194" s="761"/>
      <c r="BT194" s="761"/>
      <c r="BU194" s="761"/>
      <c r="BV194" s="76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762"/>
      <c r="CH194" s="762"/>
      <c r="CI194" s="763"/>
      <c r="CJ194" s="763"/>
      <c r="CK194" s="763"/>
      <c r="CL194" s="763"/>
      <c r="CM194" s="755"/>
      <c r="CN194" s="756"/>
      <c r="CO194" s="756"/>
      <c r="CP194" s="757"/>
      <c r="CQ194" s="757"/>
      <c r="CR194" s="758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2"/>
      <c r="DE194" s="759"/>
      <c r="DF194" s="759"/>
      <c r="DG194" s="759"/>
      <c r="DH194" s="760"/>
      <c r="DI194" s="760"/>
      <c r="DJ194" s="123"/>
    </row>
    <row r="195" spans="61:114" ht="22.5" customHeight="1" x14ac:dyDescent="0.25">
      <c r="BR195" s="120"/>
      <c r="BS195" s="128"/>
      <c r="BT195" s="128"/>
      <c r="BU195" s="128"/>
      <c r="BV195" s="128"/>
      <c r="BW195" s="587" t="s">
        <v>16</v>
      </c>
      <c r="BX195" s="587"/>
      <c r="BY195" s="90">
        <f>BN193</f>
        <v>4</v>
      </c>
      <c r="BZ195" s="91" t="s">
        <v>17</v>
      </c>
      <c r="CA195" s="585" t="str">
        <f>LOOKUP(BY195,$A$5:$A$20,$B$5:$B$20)</f>
        <v>Masarykova "B"</v>
      </c>
      <c r="CB195" s="585"/>
      <c r="CC195" s="585"/>
      <c r="CD195" s="585"/>
      <c r="CE195" s="585"/>
      <c r="CF195" s="585"/>
      <c r="CG195" s="585"/>
      <c r="CH195" s="585"/>
      <c r="CI195" s="585"/>
      <c r="CJ195" s="585"/>
      <c r="CK195" s="789"/>
      <c r="CL195" s="789"/>
      <c r="CM195" s="129"/>
      <c r="CN195" s="129"/>
      <c r="CO195" s="129"/>
      <c r="CP195" s="129"/>
      <c r="CQ195" s="129"/>
      <c r="CR195" s="128"/>
      <c r="CS195" s="587" t="s">
        <v>16</v>
      </c>
      <c r="CT195" s="587"/>
      <c r="CU195" s="90">
        <f>BP193</f>
        <v>5</v>
      </c>
      <c r="CV195" s="91" t="s">
        <v>17</v>
      </c>
      <c r="CW195" s="585" t="str">
        <f>LOOKUP(CU195,$A$5:$A$20,$B$5:$B$20)</f>
        <v>Ovčárecká "B"</v>
      </c>
      <c r="CX195" s="585"/>
      <c r="CY195" s="585"/>
      <c r="CZ195" s="585"/>
      <c r="DA195" s="585"/>
      <c r="DB195" s="585"/>
      <c r="DC195" s="585"/>
      <c r="DD195" s="585"/>
      <c r="DE195" s="585"/>
      <c r="DF195" s="585"/>
      <c r="DG195" s="585"/>
      <c r="DH195" s="585"/>
      <c r="DI195" s="585"/>
      <c r="DJ195" s="123"/>
    </row>
    <row r="196" spans="61:114" ht="22.5" customHeight="1" x14ac:dyDescent="0.25">
      <c r="BR196" s="120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  <c r="CN196" s="128"/>
      <c r="CO196" s="128"/>
      <c r="CP196" s="128"/>
      <c r="CQ196" s="128"/>
      <c r="CR196" s="128"/>
      <c r="CS196" s="128"/>
      <c r="CT196" s="128"/>
      <c r="CU196" s="128"/>
      <c r="CV196" s="128"/>
      <c r="CW196" s="128"/>
      <c r="CX196" s="128"/>
      <c r="CY196" s="128"/>
      <c r="CZ196" s="128"/>
      <c r="DA196" s="128"/>
      <c r="DB196" s="128"/>
      <c r="DC196" s="128"/>
      <c r="DD196" s="131"/>
      <c r="DE196" s="131"/>
      <c r="DF196" s="131"/>
      <c r="DG196" s="131"/>
      <c r="DH196" s="131"/>
      <c r="DI196" s="131"/>
      <c r="DJ196" s="123"/>
    </row>
    <row r="197" spans="61:114" ht="22.5" customHeight="1" x14ac:dyDescent="0.25">
      <c r="BR197" s="120"/>
      <c r="BS197" s="94" t="s">
        <v>21</v>
      </c>
      <c r="BT197" s="95">
        <f>BY195</f>
        <v>4</v>
      </c>
      <c r="BU197" s="96" t="s">
        <v>10</v>
      </c>
      <c r="BV197" s="97">
        <v>1</v>
      </c>
      <c r="BW197" s="97">
        <v>2</v>
      </c>
      <c r="BX197" s="97">
        <v>3</v>
      </c>
      <c r="BY197" s="97">
        <v>4</v>
      </c>
      <c r="BZ197" s="97">
        <v>5</v>
      </c>
      <c r="CA197" s="97">
        <v>6</v>
      </c>
      <c r="CB197" s="97">
        <v>7</v>
      </c>
      <c r="CC197" s="97">
        <v>8</v>
      </c>
      <c r="CD197" s="97">
        <v>9</v>
      </c>
      <c r="CE197" s="97">
        <v>10</v>
      </c>
      <c r="CF197" s="97">
        <v>11</v>
      </c>
      <c r="CG197" s="97">
        <v>12</v>
      </c>
      <c r="CH197" s="97">
        <v>13</v>
      </c>
      <c r="CI197" s="97">
        <v>14</v>
      </c>
      <c r="CJ197" s="97">
        <v>15</v>
      </c>
      <c r="CK197" s="97">
        <v>16</v>
      </c>
      <c r="CL197" s="97">
        <v>17</v>
      </c>
      <c r="CM197" s="97">
        <v>18</v>
      </c>
      <c r="CN197" s="97">
        <v>19</v>
      </c>
      <c r="CO197" s="97">
        <v>20</v>
      </c>
      <c r="CP197" s="97">
        <v>21</v>
      </c>
      <c r="CQ197" s="97">
        <v>22</v>
      </c>
      <c r="CR197" s="97">
        <v>23</v>
      </c>
      <c r="CS197" s="97">
        <v>24</v>
      </c>
      <c r="CT197" s="97">
        <v>25</v>
      </c>
      <c r="CU197" s="97">
        <v>26</v>
      </c>
      <c r="CV197" s="97">
        <v>27</v>
      </c>
      <c r="CW197" s="97">
        <v>28</v>
      </c>
      <c r="CX197" s="97">
        <v>29</v>
      </c>
      <c r="CY197" s="97">
        <v>30</v>
      </c>
      <c r="CZ197" s="97">
        <v>31</v>
      </c>
      <c r="DA197" s="97">
        <v>32</v>
      </c>
      <c r="DB197" s="97">
        <v>33</v>
      </c>
      <c r="DC197" s="97">
        <v>34</v>
      </c>
      <c r="DD197" s="98">
        <v>35</v>
      </c>
      <c r="DE197" s="98">
        <v>36</v>
      </c>
      <c r="DF197" s="98">
        <v>37</v>
      </c>
      <c r="DG197" s="98">
        <v>38</v>
      </c>
      <c r="DH197" s="98">
        <v>39</v>
      </c>
      <c r="DI197" s="98">
        <v>40</v>
      </c>
      <c r="DJ197" s="123"/>
    </row>
    <row r="198" spans="61:114" ht="22.5" customHeight="1" x14ac:dyDescent="0.25">
      <c r="BR198" s="120"/>
      <c r="BS198" s="134"/>
      <c r="BT198" s="135"/>
      <c r="BU198" s="136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  <c r="CW198" s="137"/>
      <c r="CX198" s="137"/>
      <c r="CY198" s="137"/>
      <c r="CZ198" s="137"/>
      <c r="DA198" s="137"/>
      <c r="DB198" s="137"/>
      <c r="DC198" s="137"/>
      <c r="DD198" s="138"/>
      <c r="DE198" s="138"/>
      <c r="DF198" s="138"/>
      <c r="DG198" s="138"/>
      <c r="DH198" s="138"/>
      <c r="DI198" s="138"/>
      <c r="DJ198" s="123"/>
    </row>
    <row r="199" spans="61:114" ht="22.5" customHeight="1" x14ac:dyDescent="0.25">
      <c r="BR199" s="120"/>
      <c r="BS199" s="104" t="s">
        <v>21</v>
      </c>
      <c r="BT199" s="105">
        <f>CU195</f>
        <v>5</v>
      </c>
      <c r="BU199" s="106" t="s">
        <v>10</v>
      </c>
      <c r="BV199" s="97">
        <v>1</v>
      </c>
      <c r="BW199" s="97">
        <v>2</v>
      </c>
      <c r="BX199" s="97">
        <v>3</v>
      </c>
      <c r="BY199" s="97">
        <v>4</v>
      </c>
      <c r="BZ199" s="97">
        <v>5</v>
      </c>
      <c r="CA199" s="97">
        <v>6</v>
      </c>
      <c r="CB199" s="97">
        <v>7</v>
      </c>
      <c r="CC199" s="97">
        <v>8</v>
      </c>
      <c r="CD199" s="97">
        <v>9</v>
      </c>
      <c r="CE199" s="97">
        <v>10</v>
      </c>
      <c r="CF199" s="97">
        <v>11</v>
      </c>
      <c r="CG199" s="97">
        <v>12</v>
      </c>
      <c r="CH199" s="97">
        <v>13</v>
      </c>
      <c r="CI199" s="97">
        <v>14</v>
      </c>
      <c r="CJ199" s="97">
        <v>15</v>
      </c>
      <c r="CK199" s="97">
        <v>16</v>
      </c>
      <c r="CL199" s="97">
        <v>17</v>
      </c>
      <c r="CM199" s="97">
        <v>18</v>
      </c>
      <c r="CN199" s="97">
        <v>19</v>
      </c>
      <c r="CO199" s="97">
        <v>20</v>
      </c>
      <c r="CP199" s="97">
        <v>21</v>
      </c>
      <c r="CQ199" s="97">
        <v>22</v>
      </c>
      <c r="CR199" s="97">
        <v>23</v>
      </c>
      <c r="CS199" s="97">
        <v>24</v>
      </c>
      <c r="CT199" s="97">
        <v>25</v>
      </c>
      <c r="CU199" s="97">
        <v>26</v>
      </c>
      <c r="CV199" s="97">
        <v>27</v>
      </c>
      <c r="CW199" s="97">
        <v>28</v>
      </c>
      <c r="CX199" s="97">
        <v>29</v>
      </c>
      <c r="CY199" s="97">
        <v>30</v>
      </c>
      <c r="CZ199" s="97">
        <v>31</v>
      </c>
      <c r="DA199" s="97">
        <v>32</v>
      </c>
      <c r="DB199" s="97">
        <v>33</v>
      </c>
      <c r="DC199" s="97">
        <v>34</v>
      </c>
      <c r="DD199" s="98">
        <v>35</v>
      </c>
      <c r="DE199" s="98">
        <v>36</v>
      </c>
      <c r="DF199" s="98">
        <v>37</v>
      </c>
      <c r="DG199" s="98">
        <v>38</v>
      </c>
      <c r="DH199" s="98">
        <v>39</v>
      </c>
      <c r="DI199" s="98">
        <v>40</v>
      </c>
      <c r="DJ199" s="123"/>
    </row>
    <row r="200" spans="61:114" ht="22.5" customHeight="1" thickBot="1" x14ac:dyDescent="0.3">
      <c r="BR200" s="139"/>
      <c r="BS200" s="140"/>
      <c r="BT200" s="140"/>
      <c r="BU200" s="140"/>
      <c r="BV200" s="140"/>
      <c r="BW200" s="140"/>
      <c r="BX200" s="140"/>
      <c r="BY200" s="140"/>
      <c r="BZ200" s="140"/>
      <c r="CA200" s="140"/>
      <c r="CB200" s="140"/>
      <c r="CC200" s="140"/>
      <c r="CD200" s="140"/>
      <c r="CE200" s="140"/>
      <c r="CF200" s="140"/>
      <c r="CG200" s="140"/>
      <c r="CH200" s="140"/>
      <c r="CI200" s="140"/>
      <c r="CJ200" s="140"/>
      <c r="CK200" s="140"/>
      <c r="CL200" s="140"/>
      <c r="CM200" s="140"/>
      <c r="CN200" s="140"/>
      <c r="CO200" s="140"/>
      <c r="CP200" s="140"/>
      <c r="CQ200" s="140"/>
      <c r="CR200" s="140"/>
      <c r="CS200" s="140"/>
      <c r="CT200" s="140"/>
      <c r="CU200" s="140"/>
      <c r="CV200" s="140"/>
      <c r="CW200" s="140"/>
      <c r="CX200" s="140"/>
      <c r="CY200" s="140"/>
      <c r="CZ200" s="140"/>
      <c r="DA200" s="140"/>
      <c r="DB200" s="140"/>
      <c r="DC200" s="140"/>
      <c r="DD200" s="140"/>
      <c r="DE200" s="140"/>
      <c r="DF200" s="140"/>
      <c r="DG200" s="140"/>
      <c r="DH200" s="140"/>
      <c r="DI200" s="140"/>
      <c r="DJ200" s="141"/>
    </row>
    <row r="201" spans="61:114" ht="22.5" customHeight="1" thickTop="1" x14ac:dyDescent="0.25">
      <c r="BR201" s="113"/>
      <c r="BS201" s="114"/>
      <c r="BT201" s="114"/>
      <c r="BU201" s="114"/>
      <c r="BV201" s="114"/>
      <c r="BW201" s="114"/>
      <c r="BX201" s="114"/>
      <c r="BY201" s="114"/>
      <c r="BZ201" s="114"/>
      <c r="CA201" s="114"/>
      <c r="CB201" s="114"/>
      <c r="CC201" s="114"/>
      <c r="CD201" s="114"/>
      <c r="CE201" s="114"/>
      <c r="CF201" s="114"/>
      <c r="CG201" s="114"/>
      <c r="CH201" s="114"/>
      <c r="CI201" s="114"/>
      <c r="CJ201" s="114"/>
      <c r="CK201" s="114"/>
      <c r="CL201" s="114"/>
      <c r="CM201" s="114"/>
      <c r="CN201" s="114"/>
      <c r="CO201" s="114"/>
      <c r="CP201" s="114"/>
      <c r="CQ201" s="114"/>
      <c r="CR201" s="114"/>
      <c r="CS201" s="114"/>
      <c r="CT201" s="114"/>
      <c r="CU201" s="114"/>
      <c r="CV201" s="114"/>
      <c r="CW201" s="114"/>
      <c r="CX201" s="114"/>
      <c r="CY201" s="114"/>
      <c r="CZ201" s="114"/>
      <c r="DA201" s="114"/>
      <c r="DB201" s="114"/>
      <c r="DC201" s="114"/>
      <c r="DD201" s="114"/>
      <c r="DE201" s="114"/>
      <c r="DF201" s="114"/>
      <c r="DG201" s="114"/>
      <c r="DH201" s="114"/>
      <c r="DI201" s="114"/>
      <c r="DJ201" s="115"/>
    </row>
    <row r="202" spans="61:114" ht="22.5" customHeight="1" x14ac:dyDescent="0.25">
      <c r="BI202" s="6" t="str">
        <f>AW16</f>
        <v>8. KOLO</v>
      </c>
      <c r="BJ202" s="6">
        <f>AX16</f>
        <v>0.4125000000000002</v>
      </c>
      <c r="BK202" s="6">
        <f>AY16</f>
        <v>16</v>
      </c>
      <c r="BL202" s="6" t="str">
        <f t="shared" ref="BL202:BP203" si="22">AZ16</f>
        <v>HŘIŠTĚ</v>
      </c>
      <c r="BM202" s="6" t="str">
        <f t="shared" si="22"/>
        <v>skupina</v>
      </c>
      <c r="BN202" s="6">
        <f t="shared" si="22"/>
        <v>9</v>
      </c>
      <c r="BO202" s="6" t="str">
        <f t="shared" si="22"/>
        <v>:</v>
      </c>
      <c r="BP202" s="6">
        <f t="shared" si="22"/>
        <v>10</v>
      </c>
      <c r="BR202" s="120"/>
      <c r="BS202" s="761" t="str">
        <f>BI202</f>
        <v>8. KOLO</v>
      </c>
      <c r="BT202" s="761"/>
      <c r="BU202" s="761"/>
      <c r="BV202" s="76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762">
        <f>BK202</f>
        <v>16</v>
      </c>
      <c r="CH202" s="762"/>
      <c r="CI202" s="763" t="s">
        <v>11</v>
      </c>
      <c r="CJ202" s="763"/>
      <c r="CK202" s="763"/>
      <c r="CL202" s="763"/>
      <c r="CM202" s="755" t="s">
        <v>12</v>
      </c>
      <c r="CN202" s="756">
        <f>BJ202</f>
        <v>0.4125000000000002</v>
      </c>
      <c r="CO202" s="756"/>
      <c r="CP202" s="757" t="s">
        <v>9</v>
      </c>
      <c r="CQ202" s="757"/>
      <c r="CR202" s="758" t="str">
        <f>BM203</f>
        <v>B</v>
      </c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2"/>
      <c r="DE202" s="759" t="s">
        <v>13</v>
      </c>
      <c r="DF202" s="759"/>
      <c r="DG202" s="759"/>
      <c r="DH202" s="760">
        <f>BL203</f>
        <v>9</v>
      </c>
      <c r="DI202" s="760"/>
      <c r="DJ202" s="123"/>
    </row>
    <row r="203" spans="61:114" ht="22.5" customHeight="1" x14ac:dyDescent="0.25">
      <c r="BL203" s="6">
        <f t="shared" si="22"/>
        <v>9</v>
      </c>
      <c r="BM203" s="6" t="str">
        <f t="shared" si="22"/>
        <v>B</v>
      </c>
      <c r="BN203" s="6" t="str">
        <f t="shared" ca="1" si="22"/>
        <v>Pečky "B"</v>
      </c>
      <c r="BO203" s="6">
        <f t="shared" si="22"/>
        <v>0</v>
      </c>
      <c r="BP203" s="6" t="str">
        <f t="shared" ca="1" si="22"/>
        <v>Kmochova "B"</v>
      </c>
      <c r="BR203" s="120"/>
      <c r="BS203" s="761"/>
      <c r="BT203" s="761"/>
      <c r="BU203" s="761"/>
      <c r="BV203" s="76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762"/>
      <c r="CH203" s="762"/>
      <c r="CI203" s="763"/>
      <c r="CJ203" s="763"/>
      <c r="CK203" s="763"/>
      <c r="CL203" s="763"/>
      <c r="CM203" s="755"/>
      <c r="CN203" s="756"/>
      <c r="CO203" s="756"/>
      <c r="CP203" s="757"/>
      <c r="CQ203" s="757"/>
      <c r="CR203" s="758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2"/>
      <c r="DE203" s="759"/>
      <c r="DF203" s="759"/>
      <c r="DG203" s="759"/>
      <c r="DH203" s="760"/>
      <c r="DI203" s="760"/>
      <c r="DJ203" s="123"/>
    </row>
    <row r="204" spans="61:114" ht="22.5" customHeight="1" x14ac:dyDescent="0.25">
      <c r="BR204" s="120"/>
      <c r="BS204" s="128"/>
      <c r="BT204" s="128"/>
      <c r="BU204" s="128"/>
      <c r="BV204" s="128"/>
      <c r="BW204" s="587" t="s">
        <v>16</v>
      </c>
      <c r="BX204" s="587"/>
      <c r="BY204" s="90">
        <f>BN202</f>
        <v>9</v>
      </c>
      <c r="BZ204" s="91" t="s">
        <v>17</v>
      </c>
      <c r="CA204" s="585" t="str">
        <f>LOOKUP(BY204,$A$5:$A$20,$B$5:$B$20)</f>
        <v>Pečky "B"</v>
      </c>
      <c r="CB204" s="585"/>
      <c r="CC204" s="585"/>
      <c r="CD204" s="585"/>
      <c r="CE204" s="585"/>
      <c r="CF204" s="585"/>
      <c r="CG204" s="585"/>
      <c r="CH204" s="585"/>
      <c r="CI204" s="585"/>
      <c r="CJ204" s="585"/>
      <c r="CK204" s="789"/>
      <c r="CL204" s="789"/>
      <c r="CM204" s="129"/>
      <c r="CN204" s="129"/>
      <c r="CO204" s="129"/>
      <c r="CP204" s="129"/>
      <c r="CQ204" s="129"/>
      <c r="CR204" s="128"/>
      <c r="CS204" s="587" t="s">
        <v>16</v>
      </c>
      <c r="CT204" s="587"/>
      <c r="CU204" s="90">
        <f>BP202</f>
        <v>10</v>
      </c>
      <c r="CV204" s="91" t="s">
        <v>17</v>
      </c>
      <c r="CW204" s="585" t="str">
        <f>LOOKUP(CU204,$A$5:$A$20,$B$5:$B$20)</f>
        <v>Kmochova "B"</v>
      </c>
      <c r="CX204" s="585"/>
      <c r="CY204" s="585"/>
      <c r="CZ204" s="585"/>
      <c r="DA204" s="585"/>
      <c r="DB204" s="585"/>
      <c r="DC204" s="585"/>
      <c r="DD204" s="585"/>
      <c r="DE204" s="585"/>
      <c r="DF204" s="585"/>
      <c r="DG204" s="585"/>
      <c r="DH204" s="585"/>
      <c r="DI204" s="585"/>
      <c r="DJ204" s="123"/>
    </row>
    <row r="205" spans="61:114" ht="22.5" customHeight="1" x14ac:dyDescent="0.25">
      <c r="BR205" s="120"/>
      <c r="BS205" s="128"/>
      <c r="BT205" s="128"/>
      <c r="BU205" s="128"/>
      <c r="BV205" s="128"/>
      <c r="BW205" s="128"/>
      <c r="BX205" s="128"/>
      <c r="BY205" s="128"/>
      <c r="BZ205" s="128"/>
      <c r="CA205" s="128"/>
      <c r="CB205" s="128"/>
      <c r="CC205" s="128"/>
      <c r="CD205" s="128"/>
      <c r="CE205" s="128"/>
      <c r="CF205" s="128"/>
      <c r="CG205" s="128"/>
      <c r="CH205" s="128"/>
      <c r="CI205" s="128"/>
      <c r="CJ205" s="128"/>
      <c r="CK205" s="128"/>
      <c r="CL205" s="128"/>
      <c r="CM205" s="128"/>
      <c r="CN205" s="128"/>
      <c r="CO205" s="128"/>
      <c r="CP205" s="128"/>
      <c r="CQ205" s="128"/>
      <c r="CR205" s="128"/>
      <c r="CS205" s="128"/>
      <c r="CT205" s="128"/>
      <c r="CU205" s="128"/>
      <c r="CV205" s="128"/>
      <c r="CW205" s="128"/>
      <c r="CX205" s="128"/>
      <c r="CY205" s="128"/>
      <c r="CZ205" s="128"/>
      <c r="DA205" s="128"/>
      <c r="DB205" s="128"/>
      <c r="DC205" s="128"/>
      <c r="DD205" s="131"/>
      <c r="DE205" s="131"/>
      <c r="DF205" s="131"/>
      <c r="DG205" s="131"/>
      <c r="DH205" s="131"/>
      <c r="DI205" s="131"/>
      <c r="DJ205" s="123"/>
    </row>
    <row r="206" spans="61:114" ht="22.5" customHeight="1" x14ac:dyDescent="0.25">
      <c r="BR206" s="120"/>
      <c r="BS206" s="94" t="s">
        <v>21</v>
      </c>
      <c r="BT206" s="95">
        <f>BY204</f>
        <v>9</v>
      </c>
      <c r="BU206" s="96" t="s">
        <v>10</v>
      </c>
      <c r="BV206" s="97">
        <v>1</v>
      </c>
      <c r="BW206" s="97">
        <v>2</v>
      </c>
      <c r="BX206" s="97">
        <v>3</v>
      </c>
      <c r="BY206" s="97">
        <v>4</v>
      </c>
      <c r="BZ206" s="97">
        <v>5</v>
      </c>
      <c r="CA206" s="97">
        <v>6</v>
      </c>
      <c r="CB206" s="97">
        <v>7</v>
      </c>
      <c r="CC206" s="97">
        <v>8</v>
      </c>
      <c r="CD206" s="97">
        <v>9</v>
      </c>
      <c r="CE206" s="97">
        <v>10</v>
      </c>
      <c r="CF206" s="97">
        <v>11</v>
      </c>
      <c r="CG206" s="97">
        <v>12</v>
      </c>
      <c r="CH206" s="97">
        <v>13</v>
      </c>
      <c r="CI206" s="97">
        <v>14</v>
      </c>
      <c r="CJ206" s="97">
        <v>15</v>
      </c>
      <c r="CK206" s="97">
        <v>16</v>
      </c>
      <c r="CL206" s="97">
        <v>17</v>
      </c>
      <c r="CM206" s="97">
        <v>18</v>
      </c>
      <c r="CN206" s="97">
        <v>19</v>
      </c>
      <c r="CO206" s="97">
        <v>20</v>
      </c>
      <c r="CP206" s="97">
        <v>21</v>
      </c>
      <c r="CQ206" s="97">
        <v>22</v>
      </c>
      <c r="CR206" s="97">
        <v>23</v>
      </c>
      <c r="CS206" s="97">
        <v>24</v>
      </c>
      <c r="CT206" s="97">
        <v>25</v>
      </c>
      <c r="CU206" s="97">
        <v>26</v>
      </c>
      <c r="CV206" s="97">
        <v>27</v>
      </c>
      <c r="CW206" s="97">
        <v>28</v>
      </c>
      <c r="CX206" s="97">
        <v>29</v>
      </c>
      <c r="CY206" s="97">
        <v>30</v>
      </c>
      <c r="CZ206" s="97">
        <v>31</v>
      </c>
      <c r="DA206" s="97">
        <v>32</v>
      </c>
      <c r="DB206" s="97">
        <v>33</v>
      </c>
      <c r="DC206" s="97">
        <v>34</v>
      </c>
      <c r="DD206" s="98">
        <v>35</v>
      </c>
      <c r="DE206" s="98">
        <v>36</v>
      </c>
      <c r="DF206" s="98">
        <v>37</v>
      </c>
      <c r="DG206" s="98">
        <v>38</v>
      </c>
      <c r="DH206" s="98">
        <v>39</v>
      </c>
      <c r="DI206" s="98">
        <v>40</v>
      </c>
      <c r="DJ206" s="123"/>
    </row>
    <row r="207" spans="61:114" ht="22.5" customHeight="1" x14ac:dyDescent="0.25">
      <c r="BR207" s="120"/>
      <c r="BS207" s="134"/>
      <c r="BT207" s="135"/>
      <c r="BU207" s="136"/>
      <c r="BV207" s="137"/>
      <c r="BW207" s="137"/>
      <c r="BX207" s="137"/>
      <c r="BY207" s="137"/>
      <c r="BZ207" s="137"/>
      <c r="CA207" s="137"/>
      <c r="CB207" s="137"/>
      <c r="CC207" s="137"/>
      <c r="CD207" s="137"/>
      <c r="CE207" s="137"/>
      <c r="CF207" s="137"/>
      <c r="CG207" s="137"/>
      <c r="CH207" s="137"/>
      <c r="CI207" s="137"/>
      <c r="CJ207" s="137"/>
      <c r="CK207" s="137"/>
      <c r="CL207" s="137"/>
      <c r="CM207" s="137"/>
      <c r="CN207" s="137"/>
      <c r="CO207" s="137"/>
      <c r="CP207" s="137"/>
      <c r="CQ207" s="137"/>
      <c r="CR207" s="137"/>
      <c r="CS207" s="137"/>
      <c r="CT207" s="137"/>
      <c r="CU207" s="137"/>
      <c r="CV207" s="137"/>
      <c r="CW207" s="137"/>
      <c r="CX207" s="137"/>
      <c r="CY207" s="137"/>
      <c r="CZ207" s="137"/>
      <c r="DA207" s="137"/>
      <c r="DB207" s="137"/>
      <c r="DC207" s="137"/>
      <c r="DD207" s="138"/>
      <c r="DE207" s="138"/>
      <c r="DF207" s="138"/>
      <c r="DG207" s="138"/>
      <c r="DH207" s="138"/>
      <c r="DI207" s="138"/>
      <c r="DJ207" s="123"/>
    </row>
    <row r="208" spans="61:114" ht="22.5" customHeight="1" x14ac:dyDescent="0.25">
      <c r="BR208" s="120"/>
      <c r="BS208" s="104" t="s">
        <v>21</v>
      </c>
      <c r="BT208" s="105">
        <f>CU204</f>
        <v>10</v>
      </c>
      <c r="BU208" s="106" t="s">
        <v>10</v>
      </c>
      <c r="BV208" s="97">
        <v>1</v>
      </c>
      <c r="BW208" s="97">
        <v>2</v>
      </c>
      <c r="BX208" s="97">
        <v>3</v>
      </c>
      <c r="BY208" s="97">
        <v>4</v>
      </c>
      <c r="BZ208" s="97">
        <v>5</v>
      </c>
      <c r="CA208" s="97">
        <v>6</v>
      </c>
      <c r="CB208" s="97">
        <v>7</v>
      </c>
      <c r="CC208" s="97">
        <v>8</v>
      </c>
      <c r="CD208" s="97">
        <v>9</v>
      </c>
      <c r="CE208" s="97">
        <v>10</v>
      </c>
      <c r="CF208" s="97">
        <v>11</v>
      </c>
      <c r="CG208" s="97">
        <v>12</v>
      </c>
      <c r="CH208" s="97">
        <v>13</v>
      </c>
      <c r="CI208" s="97">
        <v>14</v>
      </c>
      <c r="CJ208" s="97">
        <v>15</v>
      </c>
      <c r="CK208" s="97">
        <v>16</v>
      </c>
      <c r="CL208" s="97">
        <v>17</v>
      </c>
      <c r="CM208" s="97">
        <v>18</v>
      </c>
      <c r="CN208" s="97">
        <v>19</v>
      </c>
      <c r="CO208" s="97">
        <v>20</v>
      </c>
      <c r="CP208" s="97">
        <v>21</v>
      </c>
      <c r="CQ208" s="97">
        <v>22</v>
      </c>
      <c r="CR208" s="97">
        <v>23</v>
      </c>
      <c r="CS208" s="97">
        <v>24</v>
      </c>
      <c r="CT208" s="97">
        <v>25</v>
      </c>
      <c r="CU208" s="97">
        <v>26</v>
      </c>
      <c r="CV208" s="97">
        <v>27</v>
      </c>
      <c r="CW208" s="97">
        <v>28</v>
      </c>
      <c r="CX208" s="97">
        <v>29</v>
      </c>
      <c r="CY208" s="97">
        <v>30</v>
      </c>
      <c r="CZ208" s="97">
        <v>31</v>
      </c>
      <c r="DA208" s="97">
        <v>32</v>
      </c>
      <c r="DB208" s="97">
        <v>33</v>
      </c>
      <c r="DC208" s="97">
        <v>34</v>
      </c>
      <c r="DD208" s="98">
        <v>35</v>
      </c>
      <c r="DE208" s="98">
        <v>36</v>
      </c>
      <c r="DF208" s="98">
        <v>37</v>
      </c>
      <c r="DG208" s="98">
        <v>38</v>
      </c>
      <c r="DH208" s="98">
        <v>39</v>
      </c>
      <c r="DI208" s="98">
        <v>40</v>
      </c>
      <c r="DJ208" s="123"/>
    </row>
    <row r="209" spans="61:114" ht="22.5" customHeight="1" thickBot="1" x14ac:dyDescent="0.3">
      <c r="BR209" s="139"/>
      <c r="BS209" s="140"/>
      <c r="BT209" s="140"/>
      <c r="BU209" s="140"/>
      <c r="BV209" s="140"/>
      <c r="BW209" s="140"/>
      <c r="BX209" s="140"/>
      <c r="BY209" s="140"/>
      <c r="BZ209" s="140"/>
      <c r="CA209" s="140"/>
      <c r="CB209" s="140"/>
      <c r="CC209" s="140"/>
      <c r="CD209" s="140"/>
      <c r="CE209" s="140"/>
      <c r="CF209" s="140"/>
      <c r="CG209" s="140"/>
      <c r="CH209" s="140"/>
      <c r="CI209" s="140"/>
      <c r="CJ209" s="140"/>
      <c r="CK209" s="140"/>
      <c r="CL209" s="140"/>
      <c r="CM209" s="140"/>
      <c r="CN209" s="140"/>
      <c r="CO209" s="140"/>
      <c r="CP209" s="140"/>
      <c r="CQ209" s="140"/>
      <c r="CR209" s="140"/>
      <c r="CS209" s="140"/>
      <c r="CT209" s="140"/>
      <c r="CU209" s="140"/>
      <c r="CV209" s="140"/>
      <c r="CW209" s="140"/>
      <c r="CX209" s="140"/>
      <c r="CY209" s="140"/>
      <c r="CZ209" s="140"/>
      <c r="DA209" s="140"/>
      <c r="DB209" s="140"/>
      <c r="DC209" s="140"/>
      <c r="DD209" s="140"/>
      <c r="DE209" s="140"/>
      <c r="DF209" s="140"/>
      <c r="DG209" s="140"/>
      <c r="DH209" s="140"/>
      <c r="DI209" s="140"/>
      <c r="DJ209" s="141"/>
    </row>
    <row r="210" spans="61:114" ht="22.5" customHeight="1" thickTop="1" x14ac:dyDescent="0.25">
      <c r="BR210" s="113"/>
      <c r="BS210" s="114"/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4"/>
      <c r="CE210" s="114"/>
      <c r="CF210" s="114"/>
      <c r="CG210" s="114"/>
      <c r="CH210" s="114"/>
      <c r="CI210" s="114"/>
      <c r="CJ210" s="114"/>
      <c r="CK210" s="114"/>
      <c r="CL210" s="114"/>
      <c r="CM210" s="114"/>
      <c r="CN210" s="114"/>
      <c r="CO210" s="114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5"/>
    </row>
    <row r="211" spans="61:114" ht="22.5" customHeight="1" x14ac:dyDescent="0.25">
      <c r="BI211" s="6" t="str">
        <f>AW18</f>
        <v>9. KOLO</v>
      </c>
      <c r="BJ211" s="6">
        <f>AX18</f>
        <v>0.42083333333333356</v>
      </c>
      <c r="BK211" s="6">
        <f>AY18</f>
        <v>18</v>
      </c>
      <c r="BL211" s="6" t="str">
        <f t="shared" ref="BL211:BP212" si="23">AZ18</f>
        <v>HŘIŠTĚ</v>
      </c>
      <c r="BM211" s="6" t="str">
        <f t="shared" si="23"/>
        <v>skupina</v>
      </c>
      <c r="BN211" s="6">
        <f t="shared" si="23"/>
        <v>14</v>
      </c>
      <c r="BO211" s="6" t="str">
        <f t="shared" si="23"/>
        <v>:</v>
      </c>
      <c r="BP211" s="6">
        <f t="shared" si="23"/>
        <v>15</v>
      </c>
      <c r="BR211" s="120"/>
      <c r="BS211" s="761" t="str">
        <f>BI211</f>
        <v>9. KOLO</v>
      </c>
      <c r="BT211" s="761"/>
      <c r="BU211" s="761"/>
      <c r="BV211" s="76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762">
        <f>BK211</f>
        <v>18</v>
      </c>
      <c r="CH211" s="762"/>
      <c r="CI211" s="763" t="s">
        <v>11</v>
      </c>
      <c r="CJ211" s="763"/>
      <c r="CK211" s="763"/>
      <c r="CL211" s="763"/>
      <c r="CM211" s="755" t="s">
        <v>12</v>
      </c>
      <c r="CN211" s="756">
        <f>BJ211</f>
        <v>0.42083333333333356</v>
      </c>
      <c r="CO211" s="756"/>
      <c r="CP211" s="757" t="s">
        <v>9</v>
      </c>
      <c r="CQ211" s="757"/>
      <c r="CR211" s="758" t="str">
        <f>BM212</f>
        <v>C</v>
      </c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2"/>
      <c r="DE211" s="759" t="s">
        <v>13</v>
      </c>
      <c r="DF211" s="759"/>
      <c r="DG211" s="759"/>
      <c r="DH211" s="760">
        <f>BL212</f>
        <v>9</v>
      </c>
      <c r="DI211" s="760"/>
      <c r="DJ211" s="123"/>
    </row>
    <row r="212" spans="61:114" ht="22.5" customHeight="1" x14ac:dyDescent="0.25">
      <c r="BL212" s="6">
        <f t="shared" si="23"/>
        <v>9</v>
      </c>
      <c r="BM212" s="6" t="str">
        <f t="shared" si="23"/>
        <v>C</v>
      </c>
      <c r="BN212" s="6" t="str">
        <f t="shared" ca="1" si="23"/>
        <v>Bezručova "B"</v>
      </c>
      <c r="BO212" s="6">
        <f t="shared" si="23"/>
        <v>0</v>
      </c>
      <c r="BP212" s="6" t="str">
        <f t="shared" ca="1" si="23"/>
        <v>Prok.Velikého "B"</v>
      </c>
      <c r="BR212" s="120"/>
      <c r="BS212" s="761"/>
      <c r="BT212" s="761"/>
      <c r="BU212" s="761"/>
      <c r="BV212" s="76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762"/>
      <c r="CH212" s="762"/>
      <c r="CI212" s="763"/>
      <c r="CJ212" s="763"/>
      <c r="CK212" s="763"/>
      <c r="CL212" s="763"/>
      <c r="CM212" s="755"/>
      <c r="CN212" s="756"/>
      <c r="CO212" s="756"/>
      <c r="CP212" s="757"/>
      <c r="CQ212" s="757"/>
      <c r="CR212" s="758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2"/>
      <c r="DE212" s="759"/>
      <c r="DF212" s="759"/>
      <c r="DG212" s="759"/>
      <c r="DH212" s="760"/>
      <c r="DI212" s="760"/>
      <c r="DJ212" s="123"/>
    </row>
    <row r="213" spans="61:114" ht="22.5" customHeight="1" x14ac:dyDescent="0.25">
      <c r="BR213" s="120"/>
      <c r="BS213" s="128"/>
      <c r="BT213" s="128"/>
      <c r="BU213" s="128"/>
      <c r="BV213" s="128"/>
      <c r="BW213" s="587" t="s">
        <v>16</v>
      </c>
      <c r="BX213" s="587"/>
      <c r="BY213" s="90">
        <f>BN211</f>
        <v>14</v>
      </c>
      <c r="BZ213" s="91" t="s">
        <v>17</v>
      </c>
      <c r="CA213" s="585" t="str">
        <f>LOOKUP(BY213,$A$5:$A$20,$B$5:$B$20)</f>
        <v>Bezručova "B"</v>
      </c>
      <c r="CB213" s="585"/>
      <c r="CC213" s="585"/>
      <c r="CD213" s="585"/>
      <c r="CE213" s="585"/>
      <c r="CF213" s="585"/>
      <c r="CG213" s="585"/>
      <c r="CH213" s="585"/>
      <c r="CI213" s="585"/>
      <c r="CJ213" s="585"/>
      <c r="CK213" s="789"/>
      <c r="CL213" s="789"/>
      <c r="CM213" s="129"/>
      <c r="CN213" s="129"/>
      <c r="CO213" s="129"/>
      <c r="CP213" s="129"/>
      <c r="CQ213" s="129"/>
      <c r="CR213" s="128"/>
      <c r="CS213" s="587" t="s">
        <v>16</v>
      </c>
      <c r="CT213" s="587"/>
      <c r="CU213" s="90">
        <f>BP211</f>
        <v>15</v>
      </c>
      <c r="CV213" s="91" t="s">
        <v>17</v>
      </c>
      <c r="CW213" s="585" t="str">
        <f>LOOKUP(CU213,$A$5:$A$20,$B$5:$B$20)</f>
        <v>Prok.Velikého "B"</v>
      </c>
      <c r="CX213" s="585"/>
      <c r="CY213" s="585"/>
      <c r="CZ213" s="585"/>
      <c r="DA213" s="585"/>
      <c r="DB213" s="585"/>
      <c r="DC213" s="585"/>
      <c r="DD213" s="585"/>
      <c r="DE213" s="585"/>
      <c r="DF213" s="585"/>
      <c r="DG213" s="585"/>
      <c r="DH213" s="585"/>
      <c r="DI213" s="585"/>
      <c r="DJ213" s="123"/>
    </row>
    <row r="214" spans="61:114" ht="22.5" customHeight="1" x14ac:dyDescent="0.25">
      <c r="BR214" s="120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31"/>
      <c r="DE214" s="131"/>
      <c r="DF214" s="131"/>
      <c r="DG214" s="131"/>
      <c r="DH214" s="131"/>
      <c r="DI214" s="131"/>
      <c r="DJ214" s="123"/>
    </row>
    <row r="215" spans="61:114" ht="22.5" customHeight="1" x14ac:dyDescent="0.25">
      <c r="BR215" s="120"/>
      <c r="BS215" s="94" t="s">
        <v>21</v>
      </c>
      <c r="BT215" s="95">
        <f>BY213</f>
        <v>14</v>
      </c>
      <c r="BU215" s="96" t="s">
        <v>10</v>
      </c>
      <c r="BV215" s="97">
        <v>1</v>
      </c>
      <c r="BW215" s="97">
        <v>2</v>
      </c>
      <c r="BX215" s="97">
        <v>3</v>
      </c>
      <c r="BY215" s="97">
        <v>4</v>
      </c>
      <c r="BZ215" s="97">
        <v>5</v>
      </c>
      <c r="CA215" s="97">
        <v>6</v>
      </c>
      <c r="CB215" s="97">
        <v>7</v>
      </c>
      <c r="CC215" s="97">
        <v>8</v>
      </c>
      <c r="CD215" s="97">
        <v>9</v>
      </c>
      <c r="CE215" s="97">
        <v>10</v>
      </c>
      <c r="CF215" s="97">
        <v>11</v>
      </c>
      <c r="CG215" s="97">
        <v>12</v>
      </c>
      <c r="CH215" s="97">
        <v>13</v>
      </c>
      <c r="CI215" s="97">
        <v>14</v>
      </c>
      <c r="CJ215" s="97">
        <v>15</v>
      </c>
      <c r="CK215" s="97">
        <v>16</v>
      </c>
      <c r="CL215" s="97">
        <v>17</v>
      </c>
      <c r="CM215" s="97">
        <v>18</v>
      </c>
      <c r="CN215" s="97">
        <v>19</v>
      </c>
      <c r="CO215" s="97">
        <v>20</v>
      </c>
      <c r="CP215" s="97">
        <v>21</v>
      </c>
      <c r="CQ215" s="97">
        <v>22</v>
      </c>
      <c r="CR215" s="97">
        <v>23</v>
      </c>
      <c r="CS215" s="97">
        <v>24</v>
      </c>
      <c r="CT215" s="97">
        <v>25</v>
      </c>
      <c r="CU215" s="97">
        <v>26</v>
      </c>
      <c r="CV215" s="97">
        <v>27</v>
      </c>
      <c r="CW215" s="97">
        <v>28</v>
      </c>
      <c r="CX215" s="97">
        <v>29</v>
      </c>
      <c r="CY215" s="97">
        <v>30</v>
      </c>
      <c r="CZ215" s="97">
        <v>31</v>
      </c>
      <c r="DA215" s="97">
        <v>32</v>
      </c>
      <c r="DB215" s="97">
        <v>33</v>
      </c>
      <c r="DC215" s="97">
        <v>34</v>
      </c>
      <c r="DD215" s="98">
        <v>35</v>
      </c>
      <c r="DE215" s="98">
        <v>36</v>
      </c>
      <c r="DF215" s="98">
        <v>37</v>
      </c>
      <c r="DG215" s="98">
        <v>38</v>
      </c>
      <c r="DH215" s="98">
        <v>39</v>
      </c>
      <c r="DI215" s="98">
        <v>40</v>
      </c>
      <c r="DJ215" s="123"/>
    </row>
    <row r="216" spans="61:114" ht="22.5" customHeight="1" x14ac:dyDescent="0.25">
      <c r="BR216" s="120"/>
      <c r="BS216" s="134"/>
      <c r="BT216" s="135"/>
      <c r="BU216" s="136"/>
      <c r="BV216" s="137"/>
      <c r="BW216" s="137"/>
      <c r="BX216" s="137"/>
      <c r="BY216" s="137"/>
      <c r="BZ216" s="137"/>
      <c r="CA216" s="137"/>
      <c r="CB216" s="137"/>
      <c r="CC216" s="137"/>
      <c r="CD216" s="137"/>
      <c r="CE216" s="137"/>
      <c r="CF216" s="137"/>
      <c r="CG216" s="137"/>
      <c r="CH216" s="137"/>
      <c r="CI216" s="137"/>
      <c r="CJ216" s="137"/>
      <c r="CK216" s="137"/>
      <c r="CL216" s="137"/>
      <c r="CM216" s="137"/>
      <c r="CN216" s="137"/>
      <c r="CO216" s="137"/>
      <c r="CP216" s="137"/>
      <c r="CQ216" s="137"/>
      <c r="CR216" s="137"/>
      <c r="CS216" s="137"/>
      <c r="CT216" s="137"/>
      <c r="CU216" s="137"/>
      <c r="CV216" s="137"/>
      <c r="CW216" s="137"/>
      <c r="CX216" s="137"/>
      <c r="CY216" s="137"/>
      <c r="CZ216" s="137"/>
      <c r="DA216" s="137"/>
      <c r="DB216" s="137"/>
      <c r="DC216" s="137"/>
      <c r="DD216" s="138"/>
      <c r="DE216" s="138"/>
      <c r="DF216" s="138"/>
      <c r="DG216" s="138"/>
      <c r="DH216" s="138"/>
      <c r="DI216" s="138"/>
      <c r="DJ216" s="123"/>
    </row>
    <row r="217" spans="61:114" ht="22.5" customHeight="1" x14ac:dyDescent="0.25">
      <c r="BR217" s="120"/>
      <c r="BS217" s="104" t="s">
        <v>21</v>
      </c>
      <c r="BT217" s="105">
        <f>CU213</f>
        <v>15</v>
      </c>
      <c r="BU217" s="106" t="s">
        <v>10</v>
      </c>
      <c r="BV217" s="97">
        <v>1</v>
      </c>
      <c r="BW217" s="97">
        <v>2</v>
      </c>
      <c r="BX217" s="97">
        <v>3</v>
      </c>
      <c r="BY217" s="97">
        <v>4</v>
      </c>
      <c r="BZ217" s="97">
        <v>5</v>
      </c>
      <c r="CA217" s="97">
        <v>6</v>
      </c>
      <c r="CB217" s="97">
        <v>7</v>
      </c>
      <c r="CC217" s="97">
        <v>8</v>
      </c>
      <c r="CD217" s="97">
        <v>9</v>
      </c>
      <c r="CE217" s="97">
        <v>10</v>
      </c>
      <c r="CF217" s="97">
        <v>11</v>
      </c>
      <c r="CG217" s="97">
        <v>12</v>
      </c>
      <c r="CH217" s="97">
        <v>13</v>
      </c>
      <c r="CI217" s="97">
        <v>14</v>
      </c>
      <c r="CJ217" s="97">
        <v>15</v>
      </c>
      <c r="CK217" s="97">
        <v>16</v>
      </c>
      <c r="CL217" s="97">
        <v>17</v>
      </c>
      <c r="CM217" s="97">
        <v>18</v>
      </c>
      <c r="CN217" s="97">
        <v>19</v>
      </c>
      <c r="CO217" s="97">
        <v>20</v>
      </c>
      <c r="CP217" s="97">
        <v>21</v>
      </c>
      <c r="CQ217" s="97">
        <v>22</v>
      </c>
      <c r="CR217" s="97">
        <v>23</v>
      </c>
      <c r="CS217" s="97">
        <v>24</v>
      </c>
      <c r="CT217" s="97">
        <v>25</v>
      </c>
      <c r="CU217" s="97">
        <v>26</v>
      </c>
      <c r="CV217" s="97">
        <v>27</v>
      </c>
      <c r="CW217" s="97">
        <v>28</v>
      </c>
      <c r="CX217" s="97">
        <v>29</v>
      </c>
      <c r="CY217" s="97">
        <v>30</v>
      </c>
      <c r="CZ217" s="97">
        <v>31</v>
      </c>
      <c r="DA217" s="97">
        <v>32</v>
      </c>
      <c r="DB217" s="97">
        <v>33</v>
      </c>
      <c r="DC217" s="97">
        <v>34</v>
      </c>
      <c r="DD217" s="98">
        <v>35</v>
      </c>
      <c r="DE217" s="98">
        <v>36</v>
      </c>
      <c r="DF217" s="98">
        <v>37</v>
      </c>
      <c r="DG217" s="98">
        <v>38</v>
      </c>
      <c r="DH217" s="98">
        <v>39</v>
      </c>
      <c r="DI217" s="98">
        <v>40</v>
      </c>
      <c r="DJ217" s="123"/>
    </row>
    <row r="218" spans="61:114" ht="22.5" customHeight="1" thickBot="1" x14ac:dyDescent="0.3">
      <c r="BR218" s="139"/>
      <c r="BS218" s="140"/>
      <c r="BT218" s="140"/>
      <c r="BU218" s="140"/>
      <c r="BV218" s="140"/>
      <c r="BW218" s="140"/>
      <c r="BX218" s="140"/>
      <c r="BY218" s="140"/>
      <c r="BZ218" s="140"/>
      <c r="CA218" s="140"/>
      <c r="CB218" s="140"/>
      <c r="CC218" s="140"/>
      <c r="CD218" s="140"/>
      <c r="CE218" s="140"/>
      <c r="CF218" s="140"/>
      <c r="CG218" s="140"/>
      <c r="CH218" s="140"/>
      <c r="CI218" s="140"/>
      <c r="CJ218" s="140"/>
      <c r="CK218" s="140"/>
      <c r="CL218" s="140"/>
      <c r="CM218" s="140"/>
      <c r="CN218" s="140"/>
      <c r="CO218" s="140"/>
      <c r="CP218" s="140"/>
      <c r="CQ218" s="140"/>
      <c r="CR218" s="140"/>
      <c r="CS218" s="140"/>
      <c r="CT218" s="140"/>
      <c r="CU218" s="140"/>
      <c r="CV218" s="140"/>
      <c r="CW218" s="140"/>
      <c r="CX218" s="140"/>
      <c r="CY218" s="140"/>
      <c r="CZ218" s="140"/>
      <c r="DA218" s="140"/>
      <c r="DB218" s="140"/>
      <c r="DC218" s="140"/>
      <c r="DD218" s="140"/>
      <c r="DE218" s="140"/>
      <c r="DF218" s="140"/>
      <c r="DG218" s="140"/>
      <c r="DH218" s="140"/>
      <c r="DI218" s="140"/>
      <c r="DJ218" s="141"/>
    </row>
    <row r="219" spans="61:114" ht="22.5" customHeight="1" thickTop="1" x14ac:dyDescent="0.25">
      <c r="BR219" s="113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4"/>
      <c r="CH219" s="114"/>
      <c r="CI219" s="114"/>
      <c r="CJ219" s="114"/>
      <c r="CK219" s="114"/>
      <c r="CL219" s="114"/>
      <c r="CM219" s="114"/>
      <c r="CN219" s="114"/>
      <c r="CO219" s="114"/>
      <c r="CP219" s="114"/>
      <c r="CQ219" s="114"/>
      <c r="CR219" s="114"/>
      <c r="CS219" s="114"/>
      <c r="CT219" s="114"/>
      <c r="CU219" s="114"/>
      <c r="CV219" s="114"/>
      <c r="CW219" s="114"/>
      <c r="CX219" s="114"/>
      <c r="CY219" s="114"/>
      <c r="CZ219" s="114"/>
      <c r="DA219" s="114"/>
      <c r="DB219" s="114"/>
      <c r="DC219" s="114"/>
      <c r="DD219" s="114"/>
      <c r="DE219" s="114"/>
      <c r="DF219" s="114"/>
      <c r="DG219" s="114"/>
      <c r="DH219" s="114"/>
      <c r="DI219" s="114"/>
      <c r="DJ219" s="115"/>
    </row>
    <row r="220" spans="61:114" ht="22.5" customHeight="1" x14ac:dyDescent="0.25">
      <c r="BI220" s="6" t="str">
        <f>AW20</f>
        <v>10. KOLO</v>
      </c>
      <c r="BJ220" s="6">
        <f>AX20</f>
        <v>0.42916666666666692</v>
      </c>
      <c r="BK220" s="6">
        <f>AY20</f>
        <v>20</v>
      </c>
      <c r="BL220" s="6" t="str">
        <f t="shared" ref="BL220:BP221" si="24">AZ20</f>
        <v>HŘIŠTĚ</v>
      </c>
      <c r="BM220" s="6" t="str">
        <f t="shared" si="24"/>
        <v>skupina</v>
      </c>
      <c r="BN220" s="6">
        <f t="shared" si="24"/>
        <v>2</v>
      </c>
      <c r="BO220" s="6" t="str">
        <f t="shared" si="24"/>
        <v>:</v>
      </c>
      <c r="BP220" s="6">
        <f t="shared" si="24"/>
        <v>5</v>
      </c>
      <c r="BR220" s="120"/>
      <c r="BS220" s="761" t="str">
        <f>BI220</f>
        <v>10. KOLO</v>
      </c>
      <c r="BT220" s="761"/>
      <c r="BU220" s="761"/>
      <c r="BV220" s="76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762">
        <f>BK220</f>
        <v>20</v>
      </c>
      <c r="CH220" s="762"/>
      <c r="CI220" s="763" t="s">
        <v>11</v>
      </c>
      <c r="CJ220" s="763"/>
      <c r="CK220" s="763"/>
      <c r="CL220" s="763"/>
      <c r="CM220" s="755" t="s">
        <v>12</v>
      </c>
      <c r="CN220" s="756">
        <f>BJ220</f>
        <v>0.42916666666666692</v>
      </c>
      <c r="CO220" s="756"/>
      <c r="CP220" s="757" t="s">
        <v>9</v>
      </c>
      <c r="CQ220" s="757"/>
      <c r="CR220" s="758" t="str">
        <f>BM221</f>
        <v>A</v>
      </c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2"/>
      <c r="DE220" s="759" t="s">
        <v>13</v>
      </c>
      <c r="DF220" s="759"/>
      <c r="DG220" s="759"/>
      <c r="DH220" s="760">
        <f>BL221</f>
        <v>9</v>
      </c>
      <c r="DI220" s="760"/>
      <c r="DJ220" s="123"/>
    </row>
    <row r="221" spans="61:114" ht="22.5" customHeight="1" x14ac:dyDescent="0.25">
      <c r="BL221" s="6">
        <f t="shared" si="24"/>
        <v>9</v>
      </c>
      <c r="BM221" s="6" t="str">
        <f t="shared" si="24"/>
        <v>A</v>
      </c>
      <c r="BN221" s="6" t="str">
        <f t="shared" ca="1" si="24"/>
        <v>Bezručova "A"</v>
      </c>
      <c r="BO221" s="6">
        <f t="shared" si="24"/>
        <v>0</v>
      </c>
      <c r="BP221" s="6" t="str">
        <f t="shared" ca="1" si="24"/>
        <v>Ovčárecká "B"</v>
      </c>
      <c r="BR221" s="120"/>
      <c r="BS221" s="761"/>
      <c r="BT221" s="761"/>
      <c r="BU221" s="761"/>
      <c r="BV221" s="76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762"/>
      <c r="CH221" s="762"/>
      <c r="CI221" s="763"/>
      <c r="CJ221" s="763"/>
      <c r="CK221" s="763"/>
      <c r="CL221" s="763"/>
      <c r="CM221" s="755"/>
      <c r="CN221" s="756"/>
      <c r="CO221" s="756"/>
      <c r="CP221" s="757"/>
      <c r="CQ221" s="757"/>
      <c r="CR221" s="758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2"/>
      <c r="DE221" s="759"/>
      <c r="DF221" s="759"/>
      <c r="DG221" s="759"/>
      <c r="DH221" s="760"/>
      <c r="DI221" s="760"/>
      <c r="DJ221" s="123"/>
    </row>
    <row r="222" spans="61:114" ht="22.5" customHeight="1" x14ac:dyDescent="0.25">
      <c r="BR222" s="120"/>
      <c r="BS222" s="128"/>
      <c r="BT222" s="128"/>
      <c r="BU222" s="128"/>
      <c r="BV222" s="128"/>
      <c r="BW222" s="587" t="s">
        <v>16</v>
      </c>
      <c r="BX222" s="587"/>
      <c r="BY222" s="90">
        <f>BN220</f>
        <v>2</v>
      </c>
      <c r="BZ222" s="91" t="s">
        <v>17</v>
      </c>
      <c r="CA222" s="585" t="str">
        <f>LOOKUP(BY222,$A$5:$A$20,$B$5:$B$20)</f>
        <v>Bezručova "A"</v>
      </c>
      <c r="CB222" s="585"/>
      <c r="CC222" s="585"/>
      <c r="CD222" s="585"/>
      <c r="CE222" s="585"/>
      <c r="CF222" s="585"/>
      <c r="CG222" s="585"/>
      <c r="CH222" s="585"/>
      <c r="CI222" s="585"/>
      <c r="CJ222" s="585"/>
      <c r="CK222" s="789"/>
      <c r="CL222" s="789"/>
      <c r="CM222" s="129"/>
      <c r="CN222" s="129"/>
      <c r="CO222" s="129"/>
      <c r="CP222" s="129"/>
      <c r="CQ222" s="129"/>
      <c r="CR222" s="128"/>
      <c r="CS222" s="587" t="s">
        <v>16</v>
      </c>
      <c r="CT222" s="587"/>
      <c r="CU222" s="90">
        <f>BP220</f>
        <v>5</v>
      </c>
      <c r="CV222" s="91" t="s">
        <v>17</v>
      </c>
      <c r="CW222" s="585" t="str">
        <f>LOOKUP(CU222,$A$5:$A$20,$B$5:$B$20)</f>
        <v>Ovčárecká "B"</v>
      </c>
      <c r="CX222" s="585"/>
      <c r="CY222" s="585"/>
      <c r="CZ222" s="585"/>
      <c r="DA222" s="585"/>
      <c r="DB222" s="585"/>
      <c r="DC222" s="585"/>
      <c r="DD222" s="585"/>
      <c r="DE222" s="585"/>
      <c r="DF222" s="585"/>
      <c r="DG222" s="585"/>
      <c r="DH222" s="585"/>
      <c r="DI222" s="585"/>
      <c r="DJ222" s="123"/>
    </row>
    <row r="223" spans="61:114" ht="22.5" customHeight="1" x14ac:dyDescent="0.25">
      <c r="BR223" s="120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31"/>
      <c r="DE223" s="131"/>
      <c r="DF223" s="131"/>
      <c r="DG223" s="131"/>
      <c r="DH223" s="131"/>
      <c r="DI223" s="131"/>
      <c r="DJ223" s="123"/>
    </row>
    <row r="224" spans="61:114" ht="22.5" customHeight="1" x14ac:dyDescent="0.25">
      <c r="BR224" s="120"/>
      <c r="BS224" s="94" t="s">
        <v>21</v>
      </c>
      <c r="BT224" s="95">
        <f>BY222</f>
        <v>2</v>
      </c>
      <c r="BU224" s="96" t="s">
        <v>10</v>
      </c>
      <c r="BV224" s="97">
        <v>1</v>
      </c>
      <c r="BW224" s="97">
        <v>2</v>
      </c>
      <c r="BX224" s="97">
        <v>3</v>
      </c>
      <c r="BY224" s="97">
        <v>4</v>
      </c>
      <c r="BZ224" s="97">
        <v>5</v>
      </c>
      <c r="CA224" s="97">
        <v>6</v>
      </c>
      <c r="CB224" s="97">
        <v>7</v>
      </c>
      <c r="CC224" s="97">
        <v>8</v>
      </c>
      <c r="CD224" s="97">
        <v>9</v>
      </c>
      <c r="CE224" s="97">
        <v>10</v>
      </c>
      <c r="CF224" s="97">
        <v>11</v>
      </c>
      <c r="CG224" s="97">
        <v>12</v>
      </c>
      <c r="CH224" s="97">
        <v>13</v>
      </c>
      <c r="CI224" s="97">
        <v>14</v>
      </c>
      <c r="CJ224" s="97">
        <v>15</v>
      </c>
      <c r="CK224" s="97">
        <v>16</v>
      </c>
      <c r="CL224" s="97">
        <v>17</v>
      </c>
      <c r="CM224" s="97">
        <v>18</v>
      </c>
      <c r="CN224" s="97">
        <v>19</v>
      </c>
      <c r="CO224" s="97">
        <v>20</v>
      </c>
      <c r="CP224" s="97">
        <v>21</v>
      </c>
      <c r="CQ224" s="97">
        <v>22</v>
      </c>
      <c r="CR224" s="97">
        <v>23</v>
      </c>
      <c r="CS224" s="97">
        <v>24</v>
      </c>
      <c r="CT224" s="97">
        <v>25</v>
      </c>
      <c r="CU224" s="97">
        <v>26</v>
      </c>
      <c r="CV224" s="97">
        <v>27</v>
      </c>
      <c r="CW224" s="97">
        <v>28</v>
      </c>
      <c r="CX224" s="97">
        <v>29</v>
      </c>
      <c r="CY224" s="97">
        <v>30</v>
      </c>
      <c r="CZ224" s="97">
        <v>31</v>
      </c>
      <c r="DA224" s="97">
        <v>32</v>
      </c>
      <c r="DB224" s="97">
        <v>33</v>
      </c>
      <c r="DC224" s="97">
        <v>34</v>
      </c>
      <c r="DD224" s="98">
        <v>35</v>
      </c>
      <c r="DE224" s="98">
        <v>36</v>
      </c>
      <c r="DF224" s="98">
        <v>37</v>
      </c>
      <c r="DG224" s="98">
        <v>38</v>
      </c>
      <c r="DH224" s="98">
        <v>39</v>
      </c>
      <c r="DI224" s="98">
        <v>40</v>
      </c>
      <c r="DJ224" s="123"/>
    </row>
    <row r="225" spans="61:114" ht="22.5" customHeight="1" x14ac:dyDescent="0.25">
      <c r="BR225" s="120"/>
      <c r="BS225" s="134"/>
      <c r="BT225" s="135"/>
      <c r="BU225" s="136"/>
      <c r="BV225" s="137"/>
      <c r="BW225" s="137"/>
      <c r="BX225" s="137"/>
      <c r="BY225" s="137"/>
      <c r="BZ225" s="137"/>
      <c r="CA225" s="137"/>
      <c r="CB225" s="137"/>
      <c r="CC225" s="137"/>
      <c r="CD225" s="137"/>
      <c r="CE225" s="137"/>
      <c r="CF225" s="137"/>
      <c r="CG225" s="137"/>
      <c r="CH225" s="137"/>
      <c r="CI225" s="137"/>
      <c r="CJ225" s="137"/>
      <c r="CK225" s="137"/>
      <c r="CL225" s="137"/>
      <c r="CM225" s="137"/>
      <c r="CN225" s="137"/>
      <c r="CO225" s="137"/>
      <c r="CP225" s="137"/>
      <c r="CQ225" s="137"/>
      <c r="CR225" s="137"/>
      <c r="CS225" s="137"/>
      <c r="CT225" s="137"/>
      <c r="CU225" s="137"/>
      <c r="CV225" s="137"/>
      <c r="CW225" s="137"/>
      <c r="CX225" s="137"/>
      <c r="CY225" s="137"/>
      <c r="CZ225" s="137"/>
      <c r="DA225" s="137"/>
      <c r="DB225" s="137"/>
      <c r="DC225" s="137"/>
      <c r="DD225" s="138"/>
      <c r="DE225" s="138"/>
      <c r="DF225" s="138"/>
      <c r="DG225" s="138"/>
      <c r="DH225" s="138"/>
      <c r="DI225" s="138"/>
      <c r="DJ225" s="123"/>
    </row>
    <row r="226" spans="61:114" ht="22.5" customHeight="1" x14ac:dyDescent="0.25">
      <c r="BR226" s="120"/>
      <c r="BS226" s="104" t="s">
        <v>21</v>
      </c>
      <c r="BT226" s="105">
        <f>CU222</f>
        <v>5</v>
      </c>
      <c r="BU226" s="106" t="s">
        <v>10</v>
      </c>
      <c r="BV226" s="97">
        <v>1</v>
      </c>
      <c r="BW226" s="97">
        <v>2</v>
      </c>
      <c r="BX226" s="97">
        <v>3</v>
      </c>
      <c r="BY226" s="97">
        <v>4</v>
      </c>
      <c r="BZ226" s="97">
        <v>5</v>
      </c>
      <c r="CA226" s="97">
        <v>6</v>
      </c>
      <c r="CB226" s="97">
        <v>7</v>
      </c>
      <c r="CC226" s="97">
        <v>8</v>
      </c>
      <c r="CD226" s="97">
        <v>9</v>
      </c>
      <c r="CE226" s="97">
        <v>10</v>
      </c>
      <c r="CF226" s="97">
        <v>11</v>
      </c>
      <c r="CG226" s="97">
        <v>12</v>
      </c>
      <c r="CH226" s="97">
        <v>13</v>
      </c>
      <c r="CI226" s="97">
        <v>14</v>
      </c>
      <c r="CJ226" s="97">
        <v>15</v>
      </c>
      <c r="CK226" s="97">
        <v>16</v>
      </c>
      <c r="CL226" s="97">
        <v>17</v>
      </c>
      <c r="CM226" s="97">
        <v>18</v>
      </c>
      <c r="CN226" s="97">
        <v>19</v>
      </c>
      <c r="CO226" s="97">
        <v>20</v>
      </c>
      <c r="CP226" s="97">
        <v>21</v>
      </c>
      <c r="CQ226" s="97">
        <v>22</v>
      </c>
      <c r="CR226" s="97">
        <v>23</v>
      </c>
      <c r="CS226" s="97">
        <v>24</v>
      </c>
      <c r="CT226" s="97">
        <v>25</v>
      </c>
      <c r="CU226" s="97">
        <v>26</v>
      </c>
      <c r="CV226" s="97">
        <v>27</v>
      </c>
      <c r="CW226" s="97">
        <v>28</v>
      </c>
      <c r="CX226" s="97">
        <v>29</v>
      </c>
      <c r="CY226" s="97">
        <v>30</v>
      </c>
      <c r="CZ226" s="97">
        <v>31</v>
      </c>
      <c r="DA226" s="97">
        <v>32</v>
      </c>
      <c r="DB226" s="97">
        <v>33</v>
      </c>
      <c r="DC226" s="97">
        <v>34</v>
      </c>
      <c r="DD226" s="98">
        <v>35</v>
      </c>
      <c r="DE226" s="98">
        <v>36</v>
      </c>
      <c r="DF226" s="98">
        <v>37</v>
      </c>
      <c r="DG226" s="98">
        <v>38</v>
      </c>
      <c r="DH226" s="98">
        <v>39</v>
      </c>
      <c r="DI226" s="98">
        <v>40</v>
      </c>
      <c r="DJ226" s="123"/>
    </row>
    <row r="227" spans="61:114" ht="22.5" customHeight="1" thickBot="1" x14ac:dyDescent="0.3">
      <c r="BR227" s="139"/>
      <c r="BS227" s="140"/>
      <c r="BT227" s="140"/>
      <c r="BU227" s="140"/>
      <c r="BV227" s="140"/>
      <c r="BW227" s="140"/>
      <c r="BX227" s="140"/>
      <c r="BY227" s="140"/>
      <c r="BZ227" s="140"/>
      <c r="CA227" s="140"/>
      <c r="CB227" s="140"/>
      <c r="CC227" s="140"/>
      <c r="CD227" s="140"/>
      <c r="CE227" s="140"/>
      <c r="CF227" s="140"/>
      <c r="CG227" s="140"/>
      <c r="CH227" s="140"/>
      <c r="CI227" s="140"/>
      <c r="CJ227" s="140"/>
      <c r="CK227" s="140"/>
      <c r="CL227" s="140"/>
      <c r="CM227" s="140"/>
      <c r="CN227" s="140"/>
      <c r="CO227" s="140"/>
      <c r="CP227" s="140"/>
      <c r="CQ227" s="140"/>
      <c r="CR227" s="140"/>
      <c r="CS227" s="140"/>
      <c r="CT227" s="140"/>
      <c r="CU227" s="140"/>
      <c r="CV227" s="140"/>
      <c r="CW227" s="140"/>
      <c r="CX227" s="140"/>
      <c r="CY227" s="140"/>
      <c r="CZ227" s="140"/>
      <c r="DA227" s="140"/>
      <c r="DB227" s="140"/>
      <c r="DC227" s="140"/>
      <c r="DD227" s="140"/>
      <c r="DE227" s="140"/>
      <c r="DF227" s="140"/>
      <c r="DG227" s="140"/>
      <c r="DH227" s="140"/>
      <c r="DI227" s="140"/>
      <c r="DJ227" s="141"/>
    </row>
    <row r="228" spans="61:114" ht="22.5" customHeight="1" thickTop="1" x14ac:dyDescent="0.25">
      <c r="BR228" s="113"/>
      <c r="BS228" s="114"/>
      <c r="BT228" s="114"/>
      <c r="BU228" s="114"/>
      <c r="BV228" s="114"/>
      <c r="BW228" s="114"/>
      <c r="BX228" s="114"/>
      <c r="BY228" s="114"/>
      <c r="BZ228" s="114"/>
      <c r="CA228" s="114"/>
      <c r="CB228" s="114"/>
      <c r="CC228" s="114"/>
      <c r="CD228" s="114"/>
      <c r="CE228" s="114"/>
      <c r="CF228" s="114"/>
      <c r="CG228" s="114"/>
      <c r="CH228" s="114"/>
      <c r="CI228" s="114"/>
      <c r="CJ228" s="114"/>
      <c r="CK228" s="114"/>
      <c r="CL228" s="114"/>
      <c r="CM228" s="114"/>
      <c r="CN228" s="114"/>
      <c r="CO228" s="114"/>
      <c r="CP228" s="114"/>
      <c r="CQ228" s="114"/>
      <c r="CR228" s="114"/>
      <c r="CS228" s="114"/>
      <c r="CT228" s="114"/>
      <c r="CU228" s="114"/>
      <c r="CV228" s="114"/>
      <c r="CW228" s="114"/>
      <c r="CX228" s="114"/>
      <c r="CY228" s="114"/>
      <c r="CZ228" s="114"/>
      <c r="DA228" s="114"/>
      <c r="DB228" s="114"/>
      <c r="DC228" s="114"/>
      <c r="DD228" s="114"/>
      <c r="DE228" s="114"/>
      <c r="DF228" s="114"/>
      <c r="DG228" s="114"/>
      <c r="DH228" s="114"/>
      <c r="DI228" s="114"/>
      <c r="DJ228" s="115"/>
    </row>
    <row r="229" spans="61:114" ht="22.5" customHeight="1" x14ac:dyDescent="0.25">
      <c r="BI229" s="6" t="str">
        <f>AW22</f>
        <v>11. KOLO</v>
      </c>
      <c r="BJ229" s="6">
        <f>AX22</f>
        <v>0.43750000000000028</v>
      </c>
      <c r="BK229" s="6">
        <f>AY22</f>
        <v>22</v>
      </c>
      <c r="BL229" s="6" t="str">
        <f t="shared" ref="BL229:BP230" si="25">AZ22</f>
        <v>HŘIŠTĚ</v>
      </c>
      <c r="BM229" s="6" t="str">
        <f t="shared" si="25"/>
        <v>skupina</v>
      </c>
      <c r="BN229" s="6">
        <f t="shared" si="25"/>
        <v>7</v>
      </c>
      <c r="BO229" s="6" t="str">
        <f t="shared" si="25"/>
        <v>:</v>
      </c>
      <c r="BP229" s="6">
        <f t="shared" si="25"/>
        <v>10</v>
      </c>
      <c r="BR229" s="120"/>
      <c r="BS229" s="761" t="str">
        <f>BI229</f>
        <v>11. KOLO</v>
      </c>
      <c r="BT229" s="761"/>
      <c r="BU229" s="761"/>
      <c r="BV229" s="76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762">
        <f>BK229</f>
        <v>22</v>
      </c>
      <c r="CH229" s="762"/>
      <c r="CI229" s="763" t="s">
        <v>11</v>
      </c>
      <c r="CJ229" s="763"/>
      <c r="CK229" s="763"/>
      <c r="CL229" s="763"/>
      <c r="CM229" s="755" t="s">
        <v>12</v>
      </c>
      <c r="CN229" s="756">
        <f>BJ229</f>
        <v>0.43750000000000028</v>
      </c>
      <c r="CO229" s="756"/>
      <c r="CP229" s="757" t="s">
        <v>9</v>
      </c>
      <c r="CQ229" s="757"/>
      <c r="CR229" s="758" t="str">
        <f>BM230</f>
        <v>B</v>
      </c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2"/>
      <c r="DE229" s="759" t="s">
        <v>13</v>
      </c>
      <c r="DF229" s="759"/>
      <c r="DG229" s="759"/>
      <c r="DH229" s="760">
        <f>BL230</f>
        <v>9</v>
      </c>
      <c r="DI229" s="760"/>
      <c r="DJ229" s="123"/>
    </row>
    <row r="230" spans="61:114" ht="22.5" customHeight="1" x14ac:dyDescent="0.25">
      <c r="BL230" s="6">
        <f t="shared" si="25"/>
        <v>9</v>
      </c>
      <c r="BM230" s="6" t="str">
        <f t="shared" si="25"/>
        <v>B</v>
      </c>
      <c r="BN230" s="6" t="str">
        <f t="shared" ca="1" si="25"/>
        <v>Ovčárecká "A"</v>
      </c>
      <c r="BO230" s="6">
        <f t="shared" si="25"/>
        <v>0</v>
      </c>
      <c r="BP230" s="6" t="str">
        <f t="shared" ca="1" si="25"/>
        <v>Kmochova "B"</v>
      </c>
      <c r="BR230" s="120"/>
      <c r="BS230" s="761"/>
      <c r="BT230" s="761"/>
      <c r="BU230" s="761"/>
      <c r="BV230" s="76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762"/>
      <c r="CH230" s="762"/>
      <c r="CI230" s="763"/>
      <c r="CJ230" s="763"/>
      <c r="CK230" s="763"/>
      <c r="CL230" s="763"/>
      <c r="CM230" s="755"/>
      <c r="CN230" s="756"/>
      <c r="CO230" s="756"/>
      <c r="CP230" s="757"/>
      <c r="CQ230" s="757"/>
      <c r="CR230" s="758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2"/>
      <c r="DE230" s="759"/>
      <c r="DF230" s="759"/>
      <c r="DG230" s="759"/>
      <c r="DH230" s="760"/>
      <c r="DI230" s="760"/>
      <c r="DJ230" s="123"/>
    </row>
    <row r="231" spans="61:114" ht="22.5" customHeight="1" x14ac:dyDescent="0.25">
      <c r="BR231" s="120"/>
      <c r="BS231" s="128"/>
      <c r="BT231" s="128"/>
      <c r="BU231" s="128"/>
      <c r="BV231" s="128"/>
      <c r="BW231" s="587" t="s">
        <v>16</v>
      </c>
      <c r="BX231" s="587"/>
      <c r="BY231" s="90">
        <f>BN229</f>
        <v>7</v>
      </c>
      <c r="BZ231" s="91" t="s">
        <v>17</v>
      </c>
      <c r="CA231" s="585" t="str">
        <f>LOOKUP(BY231,$A$5:$A$20,$B$5:$B$20)</f>
        <v>Ovčárecká "A"</v>
      </c>
      <c r="CB231" s="585"/>
      <c r="CC231" s="585"/>
      <c r="CD231" s="585"/>
      <c r="CE231" s="585"/>
      <c r="CF231" s="585"/>
      <c r="CG231" s="585"/>
      <c r="CH231" s="585"/>
      <c r="CI231" s="585"/>
      <c r="CJ231" s="585"/>
      <c r="CK231" s="789"/>
      <c r="CL231" s="789"/>
      <c r="CM231" s="129"/>
      <c r="CN231" s="129"/>
      <c r="CO231" s="129"/>
      <c r="CP231" s="129"/>
      <c r="CQ231" s="129"/>
      <c r="CR231" s="128"/>
      <c r="CS231" s="587" t="s">
        <v>16</v>
      </c>
      <c r="CT231" s="587"/>
      <c r="CU231" s="90">
        <f>BP229</f>
        <v>10</v>
      </c>
      <c r="CV231" s="91" t="s">
        <v>17</v>
      </c>
      <c r="CW231" s="585" t="str">
        <f>LOOKUP(CU231,$A$5:$A$20,$B$5:$B$20)</f>
        <v>Kmochova "B"</v>
      </c>
      <c r="CX231" s="585"/>
      <c r="CY231" s="585"/>
      <c r="CZ231" s="585"/>
      <c r="DA231" s="585"/>
      <c r="DB231" s="585"/>
      <c r="DC231" s="585"/>
      <c r="DD231" s="585"/>
      <c r="DE231" s="585"/>
      <c r="DF231" s="585"/>
      <c r="DG231" s="585"/>
      <c r="DH231" s="585"/>
      <c r="DI231" s="585"/>
      <c r="DJ231" s="123"/>
    </row>
    <row r="232" spans="61:114" ht="22.5" customHeight="1" x14ac:dyDescent="0.25">
      <c r="BR232" s="120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  <c r="CW232" s="128"/>
      <c r="CX232" s="128"/>
      <c r="CY232" s="128"/>
      <c r="CZ232" s="128"/>
      <c r="DA232" s="128"/>
      <c r="DB232" s="128"/>
      <c r="DC232" s="128"/>
      <c r="DD232" s="131"/>
      <c r="DE232" s="131"/>
      <c r="DF232" s="131"/>
      <c r="DG232" s="131"/>
      <c r="DH232" s="131"/>
      <c r="DI232" s="131"/>
      <c r="DJ232" s="123"/>
    </row>
    <row r="233" spans="61:114" ht="22.5" customHeight="1" x14ac:dyDescent="0.25">
      <c r="BR233" s="120"/>
      <c r="BS233" s="94" t="s">
        <v>21</v>
      </c>
      <c r="BT233" s="95">
        <f>BY231</f>
        <v>7</v>
      </c>
      <c r="BU233" s="96" t="s">
        <v>10</v>
      </c>
      <c r="BV233" s="97">
        <v>1</v>
      </c>
      <c r="BW233" s="97">
        <v>2</v>
      </c>
      <c r="BX233" s="97">
        <v>3</v>
      </c>
      <c r="BY233" s="97">
        <v>4</v>
      </c>
      <c r="BZ233" s="97">
        <v>5</v>
      </c>
      <c r="CA233" s="97">
        <v>6</v>
      </c>
      <c r="CB233" s="97">
        <v>7</v>
      </c>
      <c r="CC233" s="97">
        <v>8</v>
      </c>
      <c r="CD233" s="97">
        <v>9</v>
      </c>
      <c r="CE233" s="97">
        <v>10</v>
      </c>
      <c r="CF233" s="97">
        <v>11</v>
      </c>
      <c r="CG233" s="97">
        <v>12</v>
      </c>
      <c r="CH233" s="97">
        <v>13</v>
      </c>
      <c r="CI233" s="97">
        <v>14</v>
      </c>
      <c r="CJ233" s="97">
        <v>15</v>
      </c>
      <c r="CK233" s="97">
        <v>16</v>
      </c>
      <c r="CL233" s="97">
        <v>17</v>
      </c>
      <c r="CM233" s="97">
        <v>18</v>
      </c>
      <c r="CN233" s="97">
        <v>19</v>
      </c>
      <c r="CO233" s="97">
        <v>20</v>
      </c>
      <c r="CP233" s="97">
        <v>21</v>
      </c>
      <c r="CQ233" s="97">
        <v>22</v>
      </c>
      <c r="CR233" s="97">
        <v>23</v>
      </c>
      <c r="CS233" s="97">
        <v>24</v>
      </c>
      <c r="CT233" s="97">
        <v>25</v>
      </c>
      <c r="CU233" s="97">
        <v>26</v>
      </c>
      <c r="CV233" s="97">
        <v>27</v>
      </c>
      <c r="CW233" s="97">
        <v>28</v>
      </c>
      <c r="CX233" s="97">
        <v>29</v>
      </c>
      <c r="CY233" s="97">
        <v>30</v>
      </c>
      <c r="CZ233" s="97">
        <v>31</v>
      </c>
      <c r="DA233" s="97">
        <v>32</v>
      </c>
      <c r="DB233" s="97">
        <v>33</v>
      </c>
      <c r="DC233" s="97">
        <v>34</v>
      </c>
      <c r="DD233" s="98">
        <v>35</v>
      </c>
      <c r="DE233" s="98">
        <v>36</v>
      </c>
      <c r="DF233" s="98">
        <v>37</v>
      </c>
      <c r="DG233" s="98">
        <v>38</v>
      </c>
      <c r="DH233" s="98">
        <v>39</v>
      </c>
      <c r="DI233" s="98">
        <v>40</v>
      </c>
      <c r="DJ233" s="123"/>
    </row>
    <row r="234" spans="61:114" ht="22.5" customHeight="1" x14ac:dyDescent="0.25">
      <c r="BR234" s="120"/>
      <c r="BS234" s="134"/>
      <c r="BT234" s="135"/>
      <c r="BU234" s="136"/>
      <c r="BV234" s="137"/>
      <c r="BW234" s="137"/>
      <c r="BX234" s="137"/>
      <c r="BY234" s="137"/>
      <c r="BZ234" s="137"/>
      <c r="CA234" s="137"/>
      <c r="CB234" s="137"/>
      <c r="CC234" s="137"/>
      <c r="CD234" s="137"/>
      <c r="CE234" s="137"/>
      <c r="CF234" s="137"/>
      <c r="CG234" s="137"/>
      <c r="CH234" s="137"/>
      <c r="CI234" s="137"/>
      <c r="CJ234" s="137"/>
      <c r="CK234" s="137"/>
      <c r="CL234" s="137"/>
      <c r="CM234" s="137"/>
      <c r="CN234" s="137"/>
      <c r="CO234" s="137"/>
      <c r="CP234" s="137"/>
      <c r="CQ234" s="137"/>
      <c r="CR234" s="137"/>
      <c r="CS234" s="137"/>
      <c r="CT234" s="137"/>
      <c r="CU234" s="137"/>
      <c r="CV234" s="137"/>
      <c r="CW234" s="137"/>
      <c r="CX234" s="137"/>
      <c r="CY234" s="137"/>
      <c r="CZ234" s="137"/>
      <c r="DA234" s="137"/>
      <c r="DB234" s="137"/>
      <c r="DC234" s="137"/>
      <c r="DD234" s="138"/>
      <c r="DE234" s="138"/>
      <c r="DF234" s="138"/>
      <c r="DG234" s="138"/>
      <c r="DH234" s="138"/>
      <c r="DI234" s="138"/>
      <c r="DJ234" s="123"/>
    </row>
    <row r="235" spans="61:114" ht="22.5" customHeight="1" x14ac:dyDescent="0.25">
      <c r="BR235" s="120"/>
      <c r="BS235" s="104" t="s">
        <v>21</v>
      </c>
      <c r="BT235" s="105">
        <f>CU231</f>
        <v>10</v>
      </c>
      <c r="BU235" s="106" t="s">
        <v>10</v>
      </c>
      <c r="BV235" s="97">
        <v>1</v>
      </c>
      <c r="BW235" s="97">
        <v>2</v>
      </c>
      <c r="BX235" s="97">
        <v>3</v>
      </c>
      <c r="BY235" s="97">
        <v>4</v>
      </c>
      <c r="BZ235" s="97">
        <v>5</v>
      </c>
      <c r="CA235" s="97">
        <v>6</v>
      </c>
      <c r="CB235" s="97">
        <v>7</v>
      </c>
      <c r="CC235" s="97">
        <v>8</v>
      </c>
      <c r="CD235" s="97">
        <v>9</v>
      </c>
      <c r="CE235" s="97">
        <v>10</v>
      </c>
      <c r="CF235" s="97">
        <v>11</v>
      </c>
      <c r="CG235" s="97">
        <v>12</v>
      </c>
      <c r="CH235" s="97">
        <v>13</v>
      </c>
      <c r="CI235" s="97">
        <v>14</v>
      </c>
      <c r="CJ235" s="97">
        <v>15</v>
      </c>
      <c r="CK235" s="97">
        <v>16</v>
      </c>
      <c r="CL235" s="97">
        <v>17</v>
      </c>
      <c r="CM235" s="97">
        <v>18</v>
      </c>
      <c r="CN235" s="97">
        <v>19</v>
      </c>
      <c r="CO235" s="97">
        <v>20</v>
      </c>
      <c r="CP235" s="97">
        <v>21</v>
      </c>
      <c r="CQ235" s="97">
        <v>22</v>
      </c>
      <c r="CR235" s="97">
        <v>23</v>
      </c>
      <c r="CS235" s="97">
        <v>24</v>
      </c>
      <c r="CT235" s="97">
        <v>25</v>
      </c>
      <c r="CU235" s="97">
        <v>26</v>
      </c>
      <c r="CV235" s="97">
        <v>27</v>
      </c>
      <c r="CW235" s="97">
        <v>28</v>
      </c>
      <c r="CX235" s="97">
        <v>29</v>
      </c>
      <c r="CY235" s="97">
        <v>30</v>
      </c>
      <c r="CZ235" s="97">
        <v>31</v>
      </c>
      <c r="DA235" s="97">
        <v>32</v>
      </c>
      <c r="DB235" s="97">
        <v>33</v>
      </c>
      <c r="DC235" s="97">
        <v>34</v>
      </c>
      <c r="DD235" s="98">
        <v>35</v>
      </c>
      <c r="DE235" s="98">
        <v>36</v>
      </c>
      <c r="DF235" s="98">
        <v>37</v>
      </c>
      <c r="DG235" s="98">
        <v>38</v>
      </c>
      <c r="DH235" s="98">
        <v>39</v>
      </c>
      <c r="DI235" s="98">
        <v>40</v>
      </c>
      <c r="DJ235" s="123"/>
    </row>
    <row r="236" spans="61:114" ht="22.5" customHeight="1" thickBot="1" x14ac:dyDescent="0.3">
      <c r="BR236" s="139"/>
      <c r="BS236" s="140"/>
      <c r="BT236" s="140"/>
      <c r="BU236" s="140"/>
      <c r="BV236" s="140"/>
      <c r="BW236" s="140"/>
      <c r="BX236" s="140"/>
      <c r="BY236" s="140"/>
      <c r="BZ236" s="140"/>
      <c r="CA236" s="140"/>
      <c r="CB236" s="140"/>
      <c r="CC236" s="140"/>
      <c r="CD236" s="140"/>
      <c r="CE236" s="140"/>
      <c r="CF236" s="140"/>
      <c r="CG236" s="140"/>
      <c r="CH236" s="140"/>
      <c r="CI236" s="140"/>
      <c r="CJ236" s="140"/>
      <c r="CK236" s="140"/>
      <c r="CL236" s="140"/>
      <c r="CM236" s="140"/>
      <c r="CN236" s="140"/>
      <c r="CO236" s="140"/>
      <c r="CP236" s="140"/>
      <c r="CQ236" s="140"/>
      <c r="CR236" s="140"/>
      <c r="CS236" s="140"/>
      <c r="CT236" s="140"/>
      <c r="CU236" s="140"/>
      <c r="CV236" s="140"/>
      <c r="CW236" s="140"/>
      <c r="CX236" s="140"/>
      <c r="CY236" s="140"/>
      <c r="CZ236" s="140"/>
      <c r="DA236" s="140"/>
      <c r="DB236" s="140"/>
      <c r="DC236" s="140"/>
      <c r="DD236" s="140"/>
      <c r="DE236" s="140"/>
      <c r="DF236" s="140"/>
      <c r="DG236" s="140"/>
      <c r="DH236" s="140"/>
      <c r="DI236" s="140"/>
      <c r="DJ236" s="141"/>
    </row>
    <row r="237" spans="61:114" ht="22.5" customHeight="1" thickTop="1" x14ac:dyDescent="0.25">
      <c r="BR237" s="113"/>
      <c r="BS237" s="114"/>
      <c r="BT237" s="114"/>
      <c r="BU237" s="114"/>
      <c r="BV237" s="114"/>
      <c r="BW237" s="114"/>
      <c r="BX237" s="114"/>
      <c r="BY237" s="114"/>
      <c r="BZ237" s="114"/>
      <c r="CA237" s="114"/>
      <c r="CB237" s="114"/>
      <c r="CC237" s="114"/>
      <c r="CD237" s="114"/>
      <c r="CE237" s="114"/>
      <c r="CF237" s="114"/>
      <c r="CG237" s="114"/>
      <c r="CH237" s="114"/>
      <c r="CI237" s="114"/>
      <c r="CJ237" s="114"/>
      <c r="CK237" s="114"/>
      <c r="CL237" s="114"/>
      <c r="CM237" s="114"/>
      <c r="CN237" s="114"/>
      <c r="CO237" s="114"/>
      <c r="CP237" s="114"/>
      <c r="CQ237" s="114"/>
      <c r="CR237" s="114"/>
      <c r="CS237" s="114"/>
      <c r="CT237" s="114"/>
      <c r="CU237" s="114"/>
      <c r="CV237" s="114"/>
      <c r="CW237" s="114"/>
      <c r="CX237" s="114"/>
      <c r="CY237" s="114"/>
      <c r="CZ237" s="114"/>
      <c r="DA237" s="114"/>
      <c r="DB237" s="114"/>
      <c r="DC237" s="114"/>
      <c r="DD237" s="114"/>
      <c r="DE237" s="114"/>
      <c r="DF237" s="114"/>
      <c r="DG237" s="114"/>
      <c r="DH237" s="114"/>
      <c r="DI237" s="114"/>
      <c r="DJ237" s="115"/>
    </row>
    <row r="238" spans="61:114" ht="22.5" customHeight="1" x14ac:dyDescent="0.25">
      <c r="BI238" s="6" t="str">
        <f>AW24</f>
        <v>12. KOLO</v>
      </c>
      <c r="BJ238" s="6">
        <f>AX24</f>
        <v>0.44583333333333364</v>
      </c>
      <c r="BK238" s="6">
        <f>AY24</f>
        <v>24</v>
      </c>
      <c r="BL238" s="6" t="str">
        <f t="shared" ref="BL238:BP239" si="26">AZ24</f>
        <v>HŘIŠTĚ</v>
      </c>
      <c r="BM238" s="6" t="str">
        <f t="shared" si="26"/>
        <v>skupina</v>
      </c>
      <c r="BN238" s="6">
        <f t="shared" si="26"/>
        <v>12</v>
      </c>
      <c r="BO238" s="6" t="str">
        <f t="shared" si="26"/>
        <v>:</v>
      </c>
      <c r="BP238" s="6">
        <f t="shared" si="26"/>
        <v>15</v>
      </c>
      <c r="BR238" s="120"/>
      <c r="BS238" s="761" t="str">
        <f>BI238</f>
        <v>12. KOLO</v>
      </c>
      <c r="BT238" s="761"/>
      <c r="BU238" s="761"/>
      <c r="BV238" s="76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762">
        <f>BK238</f>
        <v>24</v>
      </c>
      <c r="CH238" s="762"/>
      <c r="CI238" s="763" t="s">
        <v>11</v>
      </c>
      <c r="CJ238" s="763"/>
      <c r="CK238" s="763"/>
      <c r="CL238" s="763"/>
      <c r="CM238" s="755" t="s">
        <v>12</v>
      </c>
      <c r="CN238" s="756">
        <f>BJ238</f>
        <v>0.44583333333333364</v>
      </c>
      <c r="CO238" s="756"/>
      <c r="CP238" s="757" t="s">
        <v>9</v>
      </c>
      <c r="CQ238" s="757"/>
      <c r="CR238" s="758" t="str">
        <f>BM239</f>
        <v>C</v>
      </c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2"/>
      <c r="DE238" s="759" t="s">
        <v>13</v>
      </c>
      <c r="DF238" s="759"/>
      <c r="DG238" s="759"/>
      <c r="DH238" s="760">
        <f>BL239</f>
        <v>9</v>
      </c>
      <c r="DI238" s="760"/>
      <c r="DJ238" s="123"/>
    </row>
    <row r="239" spans="61:114" ht="22.5" customHeight="1" x14ac:dyDescent="0.25">
      <c r="BL239" s="6">
        <f t="shared" si="26"/>
        <v>9</v>
      </c>
      <c r="BM239" s="6" t="str">
        <f t="shared" si="26"/>
        <v>C</v>
      </c>
      <c r="BN239" s="6" t="str">
        <f t="shared" ca="1" si="26"/>
        <v>Kmochova "A"</v>
      </c>
      <c r="BO239" s="6">
        <f t="shared" si="26"/>
        <v>0</v>
      </c>
      <c r="BP239" s="6" t="str">
        <f t="shared" ca="1" si="26"/>
        <v>Prok.Velikého "B"</v>
      </c>
      <c r="BR239" s="120"/>
      <c r="BS239" s="761"/>
      <c r="BT239" s="761"/>
      <c r="BU239" s="761"/>
      <c r="BV239" s="76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762"/>
      <c r="CH239" s="762"/>
      <c r="CI239" s="763"/>
      <c r="CJ239" s="763"/>
      <c r="CK239" s="763"/>
      <c r="CL239" s="763"/>
      <c r="CM239" s="755"/>
      <c r="CN239" s="756"/>
      <c r="CO239" s="756"/>
      <c r="CP239" s="757"/>
      <c r="CQ239" s="757"/>
      <c r="CR239" s="758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2"/>
      <c r="DE239" s="759"/>
      <c r="DF239" s="759"/>
      <c r="DG239" s="759"/>
      <c r="DH239" s="760"/>
      <c r="DI239" s="760"/>
      <c r="DJ239" s="123"/>
    </row>
    <row r="240" spans="61:114" ht="22.5" customHeight="1" x14ac:dyDescent="0.25">
      <c r="BR240" s="120"/>
      <c r="BS240" s="128"/>
      <c r="BT240" s="128"/>
      <c r="BU240" s="128"/>
      <c r="BV240" s="128"/>
      <c r="BW240" s="587" t="s">
        <v>16</v>
      </c>
      <c r="BX240" s="587"/>
      <c r="BY240" s="90">
        <f>BN238</f>
        <v>12</v>
      </c>
      <c r="BZ240" s="91" t="s">
        <v>17</v>
      </c>
      <c r="CA240" s="585" t="str">
        <f>LOOKUP(BY240,$A$5:$A$20,$B$5:$B$20)</f>
        <v>Kmochova "A"</v>
      </c>
      <c r="CB240" s="585"/>
      <c r="CC240" s="585"/>
      <c r="CD240" s="585"/>
      <c r="CE240" s="585"/>
      <c r="CF240" s="585"/>
      <c r="CG240" s="585"/>
      <c r="CH240" s="585"/>
      <c r="CI240" s="585"/>
      <c r="CJ240" s="585"/>
      <c r="CK240" s="789"/>
      <c r="CL240" s="789"/>
      <c r="CM240" s="129"/>
      <c r="CN240" s="129"/>
      <c r="CO240" s="129"/>
      <c r="CP240" s="129"/>
      <c r="CQ240" s="129"/>
      <c r="CR240" s="128"/>
      <c r="CS240" s="587" t="s">
        <v>16</v>
      </c>
      <c r="CT240" s="587"/>
      <c r="CU240" s="90">
        <f>BP238</f>
        <v>15</v>
      </c>
      <c r="CV240" s="91" t="s">
        <v>17</v>
      </c>
      <c r="CW240" s="585" t="str">
        <f>LOOKUP(CU240,$A$5:$A$20,$B$5:$B$20)</f>
        <v>Prok.Velikého "B"</v>
      </c>
      <c r="CX240" s="585"/>
      <c r="CY240" s="585"/>
      <c r="CZ240" s="585"/>
      <c r="DA240" s="585"/>
      <c r="DB240" s="585"/>
      <c r="DC240" s="585"/>
      <c r="DD240" s="585"/>
      <c r="DE240" s="585"/>
      <c r="DF240" s="585"/>
      <c r="DG240" s="585"/>
      <c r="DH240" s="585"/>
      <c r="DI240" s="585"/>
      <c r="DJ240" s="123"/>
    </row>
    <row r="241" spans="61:114" ht="22.5" customHeight="1" x14ac:dyDescent="0.25">
      <c r="BR241" s="120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31"/>
      <c r="DE241" s="131"/>
      <c r="DF241" s="131"/>
      <c r="DG241" s="131"/>
      <c r="DH241" s="131"/>
      <c r="DI241" s="131"/>
      <c r="DJ241" s="123"/>
    </row>
    <row r="242" spans="61:114" ht="22.5" customHeight="1" x14ac:dyDescent="0.25">
      <c r="BR242" s="120"/>
      <c r="BS242" s="94" t="s">
        <v>21</v>
      </c>
      <c r="BT242" s="95">
        <f>BY240</f>
        <v>12</v>
      </c>
      <c r="BU242" s="96" t="s">
        <v>10</v>
      </c>
      <c r="BV242" s="97">
        <v>1</v>
      </c>
      <c r="BW242" s="97">
        <v>2</v>
      </c>
      <c r="BX242" s="97">
        <v>3</v>
      </c>
      <c r="BY242" s="97">
        <v>4</v>
      </c>
      <c r="BZ242" s="97">
        <v>5</v>
      </c>
      <c r="CA242" s="97">
        <v>6</v>
      </c>
      <c r="CB242" s="97">
        <v>7</v>
      </c>
      <c r="CC242" s="97">
        <v>8</v>
      </c>
      <c r="CD242" s="97">
        <v>9</v>
      </c>
      <c r="CE242" s="97">
        <v>10</v>
      </c>
      <c r="CF242" s="97">
        <v>11</v>
      </c>
      <c r="CG242" s="97">
        <v>12</v>
      </c>
      <c r="CH242" s="97">
        <v>13</v>
      </c>
      <c r="CI242" s="97">
        <v>14</v>
      </c>
      <c r="CJ242" s="97">
        <v>15</v>
      </c>
      <c r="CK242" s="97">
        <v>16</v>
      </c>
      <c r="CL242" s="97">
        <v>17</v>
      </c>
      <c r="CM242" s="97">
        <v>18</v>
      </c>
      <c r="CN242" s="97">
        <v>19</v>
      </c>
      <c r="CO242" s="97">
        <v>20</v>
      </c>
      <c r="CP242" s="97">
        <v>21</v>
      </c>
      <c r="CQ242" s="97">
        <v>22</v>
      </c>
      <c r="CR242" s="97">
        <v>23</v>
      </c>
      <c r="CS242" s="97">
        <v>24</v>
      </c>
      <c r="CT242" s="97">
        <v>25</v>
      </c>
      <c r="CU242" s="97">
        <v>26</v>
      </c>
      <c r="CV242" s="97">
        <v>27</v>
      </c>
      <c r="CW242" s="97">
        <v>28</v>
      </c>
      <c r="CX242" s="97">
        <v>29</v>
      </c>
      <c r="CY242" s="97">
        <v>30</v>
      </c>
      <c r="CZ242" s="97">
        <v>31</v>
      </c>
      <c r="DA242" s="97">
        <v>32</v>
      </c>
      <c r="DB242" s="97">
        <v>33</v>
      </c>
      <c r="DC242" s="97">
        <v>34</v>
      </c>
      <c r="DD242" s="98">
        <v>35</v>
      </c>
      <c r="DE242" s="98">
        <v>36</v>
      </c>
      <c r="DF242" s="98">
        <v>37</v>
      </c>
      <c r="DG242" s="98">
        <v>38</v>
      </c>
      <c r="DH242" s="98">
        <v>39</v>
      </c>
      <c r="DI242" s="98">
        <v>40</v>
      </c>
      <c r="DJ242" s="123"/>
    </row>
    <row r="243" spans="61:114" ht="22.5" customHeight="1" x14ac:dyDescent="0.25">
      <c r="BR243" s="120"/>
      <c r="BS243" s="134"/>
      <c r="BT243" s="135"/>
      <c r="BU243" s="136"/>
      <c r="BV243" s="137"/>
      <c r="BW243" s="137"/>
      <c r="BX243" s="137"/>
      <c r="BY243" s="137"/>
      <c r="BZ243" s="137"/>
      <c r="CA243" s="137"/>
      <c r="CB243" s="137"/>
      <c r="CC243" s="137"/>
      <c r="CD243" s="137"/>
      <c r="CE243" s="137"/>
      <c r="CF243" s="137"/>
      <c r="CG243" s="137"/>
      <c r="CH243" s="137"/>
      <c r="CI243" s="137"/>
      <c r="CJ243" s="137"/>
      <c r="CK243" s="137"/>
      <c r="CL243" s="137"/>
      <c r="CM243" s="137"/>
      <c r="CN243" s="137"/>
      <c r="CO243" s="137"/>
      <c r="CP243" s="137"/>
      <c r="CQ243" s="137"/>
      <c r="CR243" s="137"/>
      <c r="CS243" s="137"/>
      <c r="CT243" s="137"/>
      <c r="CU243" s="137"/>
      <c r="CV243" s="137"/>
      <c r="CW243" s="137"/>
      <c r="CX243" s="137"/>
      <c r="CY243" s="137"/>
      <c r="CZ243" s="137"/>
      <c r="DA243" s="137"/>
      <c r="DB243" s="137"/>
      <c r="DC243" s="137"/>
      <c r="DD243" s="138"/>
      <c r="DE243" s="138"/>
      <c r="DF243" s="138"/>
      <c r="DG243" s="138"/>
      <c r="DH243" s="138"/>
      <c r="DI243" s="138"/>
      <c r="DJ243" s="123"/>
    </row>
    <row r="244" spans="61:114" ht="22.5" customHeight="1" x14ac:dyDescent="0.25">
      <c r="BR244" s="120"/>
      <c r="BS244" s="104" t="s">
        <v>21</v>
      </c>
      <c r="BT244" s="105">
        <f>CU240</f>
        <v>15</v>
      </c>
      <c r="BU244" s="106" t="s">
        <v>10</v>
      </c>
      <c r="BV244" s="97">
        <v>1</v>
      </c>
      <c r="BW244" s="97">
        <v>2</v>
      </c>
      <c r="BX244" s="97">
        <v>3</v>
      </c>
      <c r="BY244" s="97">
        <v>4</v>
      </c>
      <c r="BZ244" s="97">
        <v>5</v>
      </c>
      <c r="CA244" s="97">
        <v>6</v>
      </c>
      <c r="CB244" s="97">
        <v>7</v>
      </c>
      <c r="CC244" s="97">
        <v>8</v>
      </c>
      <c r="CD244" s="97">
        <v>9</v>
      </c>
      <c r="CE244" s="97">
        <v>10</v>
      </c>
      <c r="CF244" s="97">
        <v>11</v>
      </c>
      <c r="CG244" s="97">
        <v>12</v>
      </c>
      <c r="CH244" s="97">
        <v>13</v>
      </c>
      <c r="CI244" s="97">
        <v>14</v>
      </c>
      <c r="CJ244" s="97">
        <v>15</v>
      </c>
      <c r="CK244" s="97">
        <v>16</v>
      </c>
      <c r="CL244" s="97">
        <v>17</v>
      </c>
      <c r="CM244" s="97">
        <v>18</v>
      </c>
      <c r="CN244" s="97">
        <v>19</v>
      </c>
      <c r="CO244" s="97">
        <v>20</v>
      </c>
      <c r="CP244" s="97">
        <v>21</v>
      </c>
      <c r="CQ244" s="97">
        <v>22</v>
      </c>
      <c r="CR244" s="97">
        <v>23</v>
      </c>
      <c r="CS244" s="97">
        <v>24</v>
      </c>
      <c r="CT244" s="97">
        <v>25</v>
      </c>
      <c r="CU244" s="97">
        <v>26</v>
      </c>
      <c r="CV244" s="97">
        <v>27</v>
      </c>
      <c r="CW244" s="97">
        <v>28</v>
      </c>
      <c r="CX244" s="97">
        <v>29</v>
      </c>
      <c r="CY244" s="97">
        <v>30</v>
      </c>
      <c r="CZ244" s="97">
        <v>31</v>
      </c>
      <c r="DA244" s="97">
        <v>32</v>
      </c>
      <c r="DB244" s="97">
        <v>33</v>
      </c>
      <c r="DC244" s="97">
        <v>34</v>
      </c>
      <c r="DD244" s="98">
        <v>35</v>
      </c>
      <c r="DE244" s="98">
        <v>36</v>
      </c>
      <c r="DF244" s="98">
        <v>37</v>
      </c>
      <c r="DG244" s="98">
        <v>38</v>
      </c>
      <c r="DH244" s="98">
        <v>39</v>
      </c>
      <c r="DI244" s="98">
        <v>40</v>
      </c>
      <c r="DJ244" s="123"/>
    </row>
    <row r="245" spans="61:114" ht="22.5" customHeight="1" thickBot="1" x14ac:dyDescent="0.3">
      <c r="BR245" s="139"/>
      <c r="BS245" s="140"/>
      <c r="BT245" s="140"/>
      <c r="BU245" s="140"/>
      <c r="BV245" s="140"/>
      <c r="BW245" s="140"/>
      <c r="BX245" s="140"/>
      <c r="BY245" s="140"/>
      <c r="BZ245" s="140"/>
      <c r="CA245" s="140"/>
      <c r="CB245" s="140"/>
      <c r="CC245" s="140"/>
      <c r="CD245" s="140"/>
      <c r="CE245" s="140"/>
      <c r="CF245" s="140"/>
      <c r="CG245" s="140"/>
      <c r="CH245" s="140"/>
      <c r="CI245" s="140"/>
      <c r="CJ245" s="140"/>
      <c r="CK245" s="140"/>
      <c r="CL245" s="140"/>
      <c r="CM245" s="140"/>
      <c r="CN245" s="140"/>
      <c r="CO245" s="140"/>
      <c r="CP245" s="140"/>
      <c r="CQ245" s="140"/>
      <c r="CR245" s="140"/>
      <c r="CS245" s="140"/>
      <c r="CT245" s="140"/>
      <c r="CU245" s="140"/>
      <c r="CV245" s="140"/>
      <c r="CW245" s="140"/>
      <c r="CX245" s="140"/>
      <c r="CY245" s="140"/>
      <c r="CZ245" s="140"/>
      <c r="DA245" s="140"/>
      <c r="DB245" s="140"/>
      <c r="DC245" s="140"/>
      <c r="DD245" s="140"/>
      <c r="DE245" s="140"/>
      <c r="DF245" s="140"/>
      <c r="DG245" s="140"/>
      <c r="DH245" s="140"/>
      <c r="DI245" s="140"/>
      <c r="DJ245" s="141"/>
    </row>
    <row r="246" spans="61:114" ht="22.5" customHeight="1" thickTop="1" x14ac:dyDescent="0.25">
      <c r="BR246" s="113"/>
      <c r="BS246" s="114"/>
      <c r="BT246" s="114"/>
      <c r="BU246" s="114"/>
      <c r="BV246" s="114"/>
      <c r="BW246" s="114"/>
      <c r="BX246" s="114"/>
      <c r="BY246" s="114"/>
      <c r="BZ246" s="114"/>
      <c r="CA246" s="114"/>
      <c r="CB246" s="114"/>
      <c r="CC246" s="114"/>
      <c r="CD246" s="114"/>
      <c r="CE246" s="114"/>
      <c r="CF246" s="114"/>
      <c r="CG246" s="114"/>
      <c r="CH246" s="114"/>
      <c r="CI246" s="114"/>
      <c r="CJ246" s="114"/>
      <c r="CK246" s="114"/>
      <c r="CL246" s="114"/>
      <c r="CM246" s="114"/>
      <c r="CN246" s="114"/>
      <c r="CO246" s="114"/>
      <c r="CP246" s="114"/>
      <c r="CQ246" s="114"/>
      <c r="CR246" s="114"/>
      <c r="CS246" s="114"/>
      <c r="CT246" s="114"/>
      <c r="CU246" s="114"/>
      <c r="CV246" s="114"/>
      <c r="CW246" s="114"/>
      <c r="CX246" s="114"/>
      <c r="CY246" s="114"/>
      <c r="CZ246" s="114"/>
      <c r="DA246" s="114"/>
      <c r="DB246" s="114"/>
      <c r="DC246" s="114"/>
      <c r="DD246" s="114"/>
      <c r="DE246" s="114"/>
      <c r="DF246" s="114"/>
      <c r="DG246" s="114"/>
      <c r="DH246" s="114"/>
      <c r="DI246" s="114"/>
      <c r="DJ246" s="115"/>
    </row>
    <row r="247" spans="61:114" ht="22.5" customHeight="1" x14ac:dyDescent="0.25">
      <c r="BI247" s="6" t="str">
        <f>AW26</f>
        <v>13. KOLO</v>
      </c>
      <c r="BJ247" s="6">
        <f>AX26</f>
        <v>0.454166666666667</v>
      </c>
      <c r="BK247" s="6">
        <f>AY26</f>
        <v>26</v>
      </c>
      <c r="BL247" s="6" t="str">
        <f t="shared" ref="BL247:BP248" si="27">AZ26</f>
        <v>HŘIŠTĚ</v>
      </c>
      <c r="BM247" s="6" t="str">
        <f t="shared" si="27"/>
        <v>skupina</v>
      </c>
      <c r="BN247" s="6">
        <f t="shared" si="27"/>
        <v>3</v>
      </c>
      <c r="BO247" s="6" t="str">
        <f t="shared" si="27"/>
        <v>:</v>
      </c>
      <c r="BP247" s="6">
        <f t="shared" si="27"/>
        <v>4</v>
      </c>
      <c r="BR247" s="120"/>
      <c r="BS247" s="761" t="str">
        <f>BI247</f>
        <v>13. KOLO</v>
      </c>
      <c r="BT247" s="761"/>
      <c r="BU247" s="761"/>
      <c r="BV247" s="76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762">
        <f>BK247</f>
        <v>26</v>
      </c>
      <c r="CH247" s="762"/>
      <c r="CI247" s="763" t="s">
        <v>11</v>
      </c>
      <c r="CJ247" s="763"/>
      <c r="CK247" s="763"/>
      <c r="CL247" s="763"/>
      <c r="CM247" s="755" t="s">
        <v>12</v>
      </c>
      <c r="CN247" s="756">
        <f>BJ247</f>
        <v>0.454166666666667</v>
      </c>
      <c r="CO247" s="756"/>
      <c r="CP247" s="757" t="s">
        <v>9</v>
      </c>
      <c r="CQ247" s="757"/>
      <c r="CR247" s="758" t="str">
        <f>BM248</f>
        <v>A</v>
      </c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2"/>
      <c r="DE247" s="759" t="s">
        <v>13</v>
      </c>
      <c r="DF247" s="759"/>
      <c r="DG247" s="759"/>
      <c r="DH247" s="760">
        <f>BL248</f>
        <v>9</v>
      </c>
      <c r="DI247" s="760"/>
      <c r="DJ247" s="123"/>
    </row>
    <row r="248" spans="61:114" ht="22.5" customHeight="1" x14ac:dyDescent="0.25">
      <c r="BL248" s="6">
        <f t="shared" si="27"/>
        <v>9</v>
      </c>
      <c r="BM248" s="6" t="str">
        <f t="shared" si="27"/>
        <v>A</v>
      </c>
      <c r="BN248" s="6" t="str">
        <f t="shared" ca="1" si="27"/>
        <v>Pečky "A"</v>
      </c>
      <c r="BO248" s="6">
        <f t="shared" si="27"/>
        <v>0</v>
      </c>
      <c r="BP248" s="6" t="str">
        <f t="shared" ca="1" si="27"/>
        <v>Masarykova "B"</v>
      </c>
      <c r="BR248" s="120"/>
      <c r="BS248" s="761"/>
      <c r="BT248" s="761"/>
      <c r="BU248" s="761"/>
      <c r="BV248" s="76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762"/>
      <c r="CH248" s="762"/>
      <c r="CI248" s="763"/>
      <c r="CJ248" s="763"/>
      <c r="CK248" s="763"/>
      <c r="CL248" s="763"/>
      <c r="CM248" s="755"/>
      <c r="CN248" s="756"/>
      <c r="CO248" s="756"/>
      <c r="CP248" s="757"/>
      <c r="CQ248" s="757"/>
      <c r="CR248" s="758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2"/>
      <c r="DE248" s="759"/>
      <c r="DF248" s="759"/>
      <c r="DG248" s="759"/>
      <c r="DH248" s="760"/>
      <c r="DI248" s="760"/>
      <c r="DJ248" s="123"/>
    </row>
    <row r="249" spans="61:114" ht="22.5" customHeight="1" x14ac:dyDescent="0.25">
      <c r="BR249" s="120"/>
      <c r="BS249" s="128"/>
      <c r="BT249" s="128"/>
      <c r="BU249" s="128"/>
      <c r="BV249" s="128"/>
      <c r="BW249" s="587" t="s">
        <v>16</v>
      </c>
      <c r="BX249" s="587"/>
      <c r="BY249" s="90">
        <f>BN247</f>
        <v>3</v>
      </c>
      <c r="BZ249" s="91" t="s">
        <v>17</v>
      </c>
      <c r="CA249" s="585" t="str">
        <f>LOOKUP(BY249,$A$5:$A$20,$B$5:$B$20)</f>
        <v>Pečky "A"</v>
      </c>
      <c r="CB249" s="585"/>
      <c r="CC249" s="585"/>
      <c r="CD249" s="585"/>
      <c r="CE249" s="585"/>
      <c r="CF249" s="585"/>
      <c r="CG249" s="585"/>
      <c r="CH249" s="585"/>
      <c r="CI249" s="585"/>
      <c r="CJ249" s="585"/>
      <c r="CK249" s="789"/>
      <c r="CL249" s="789"/>
      <c r="CM249" s="129"/>
      <c r="CN249" s="129"/>
      <c r="CO249" s="129"/>
      <c r="CP249" s="129"/>
      <c r="CQ249" s="129"/>
      <c r="CR249" s="128"/>
      <c r="CS249" s="587" t="s">
        <v>16</v>
      </c>
      <c r="CT249" s="587"/>
      <c r="CU249" s="90">
        <f>BP247</f>
        <v>4</v>
      </c>
      <c r="CV249" s="91" t="s">
        <v>17</v>
      </c>
      <c r="CW249" s="585" t="str">
        <f>LOOKUP(CU249,$A$5:$A$20,$B$5:$B$20)</f>
        <v>Masarykova "B"</v>
      </c>
      <c r="CX249" s="585"/>
      <c r="CY249" s="585"/>
      <c r="CZ249" s="585"/>
      <c r="DA249" s="585"/>
      <c r="DB249" s="585"/>
      <c r="DC249" s="585"/>
      <c r="DD249" s="585"/>
      <c r="DE249" s="585"/>
      <c r="DF249" s="585"/>
      <c r="DG249" s="585"/>
      <c r="DH249" s="585"/>
      <c r="DI249" s="585"/>
      <c r="DJ249" s="123"/>
    </row>
    <row r="250" spans="61:114" ht="22.5" customHeight="1" x14ac:dyDescent="0.25">
      <c r="BR250" s="120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31"/>
      <c r="DE250" s="131"/>
      <c r="DF250" s="131"/>
      <c r="DG250" s="131"/>
      <c r="DH250" s="131"/>
      <c r="DI250" s="131"/>
      <c r="DJ250" s="123"/>
    </row>
    <row r="251" spans="61:114" ht="22.5" customHeight="1" x14ac:dyDescent="0.25">
      <c r="BR251" s="120"/>
      <c r="BS251" s="94" t="s">
        <v>21</v>
      </c>
      <c r="BT251" s="95">
        <f>BY249</f>
        <v>3</v>
      </c>
      <c r="BU251" s="96" t="s">
        <v>10</v>
      </c>
      <c r="BV251" s="97">
        <v>1</v>
      </c>
      <c r="BW251" s="97">
        <v>2</v>
      </c>
      <c r="BX251" s="97">
        <v>3</v>
      </c>
      <c r="BY251" s="97">
        <v>4</v>
      </c>
      <c r="BZ251" s="97">
        <v>5</v>
      </c>
      <c r="CA251" s="97">
        <v>6</v>
      </c>
      <c r="CB251" s="97">
        <v>7</v>
      </c>
      <c r="CC251" s="97">
        <v>8</v>
      </c>
      <c r="CD251" s="97">
        <v>9</v>
      </c>
      <c r="CE251" s="97">
        <v>10</v>
      </c>
      <c r="CF251" s="97">
        <v>11</v>
      </c>
      <c r="CG251" s="97">
        <v>12</v>
      </c>
      <c r="CH251" s="97">
        <v>13</v>
      </c>
      <c r="CI251" s="97">
        <v>14</v>
      </c>
      <c r="CJ251" s="97">
        <v>15</v>
      </c>
      <c r="CK251" s="97">
        <v>16</v>
      </c>
      <c r="CL251" s="97">
        <v>17</v>
      </c>
      <c r="CM251" s="97">
        <v>18</v>
      </c>
      <c r="CN251" s="97">
        <v>19</v>
      </c>
      <c r="CO251" s="97">
        <v>20</v>
      </c>
      <c r="CP251" s="97">
        <v>21</v>
      </c>
      <c r="CQ251" s="97">
        <v>22</v>
      </c>
      <c r="CR251" s="97">
        <v>23</v>
      </c>
      <c r="CS251" s="97">
        <v>24</v>
      </c>
      <c r="CT251" s="97">
        <v>25</v>
      </c>
      <c r="CU251" s="97">
        <v>26</v>
      </c>
      <c r="CV251" s="97">
        <v>27</v>
      </c>
      <c r="CW251" s="97">
        <v>28</v>
      </c>
      <c r="CX251" s="97">
        <v>29</v>
      </c>
      <c r="CY251" s="97">
        <v>30</v>
      </c>
      <c r="CZ251" s="97">
        <v>31</v>
      </c>
      <c r="DA251" s="97">
        <v>32</v>
      </c>
      <c r="DB251" s="97">
        <v>33</v>
      </c>
      <c r="DC251" s="97">
        <v>34</v>
      </c>
      <c r="DD251" s="98">
        <v>35</v>
      </c>
      <c r="DE251" s="98">
        <v>36</v>
      </c>
      <c r="DF251" s="98">
        <v>37</v>
      </c>
      <c r="DG251" s="98">
        <v>38</v>
      </c>
      <c r="DH251" s="98">
        <v>39</v>
      </c>
      <c r="DI251" s="98">
        <v>40</v>
      </c>
      <c r="DJ251" s="123"/>
    </row>
    <row r="252" spans="61:114" ht="22.5" customHeight="1" x14ac:dyDescent="0.25">
      <c r="BR252" s="120"/>
      <c r="BS252" s="134"/>
      <c r="BT252" s="135"/>
      <c r="BU252" s="136"/>
      <c r="BV252" s="137"/>
      <c r="BW252" s="137"/>
      <c r="BX252" s="137"/>
      <c r="BY252" s="137"/>
      <c r="BZ252" s="137"/>
      <c r="CA252" s="137"/>
      <c r="CB252" s="137"/>
      <c r="CC252" s="137"/>
      <c r="CD252" s="137"/>
      <c r="CE252" s="137"/>
      <c r="CF252" s="137"/>
      <c r="CG252" s="137"/>
      <c r="CH252" s="137"/>
      <c r="CI252" s="137"/>
      <c r="CJ252" s="137"/>
      <c r="CK252" s="137"/>
      <c r="CL252" s="137"/>
      <c r="CM252" s="137"/>
      <c r="CN252" s="137"/>
      <c r="CO252" s="137"/>
      <c r="CP252" s="137"/>
      <c r="CQ252" s="137"/>
      <c r="CR252" s="137"/>
      <c r="CS252" s="137"/>
      <c r="CT252" s="137"/>
      <c r="CU252" s="137"/>
      <c r="CV252" s="137"/>
      <c r="CW252" s="137"/>
      <c r="CX252" s="137"/>
      <c r="CY252" s="137"/>
      <c r="CZ252" s="137"/>
      <c r="DA252" s="137"/>
      <c r="DB252" s="137"/>
      <c r="DC252" s="137"/>
      <c r="DD252" s="138"/>
      <c r="DE252" s="138"/>
      <c r="DF252" s="138"/>
      <c r="DG252" s="138"/>
      <c r="DH252" s="138"/>
      <c r="DI252" s="138"/>
      <c r="DJ252" s="123"/>
    </row>
    <row r="253" spans="61:114" ht="22.5" customHeight="1" x14ac:dyDescent="0.25">
      <c r="BR253" s="120"/>
      <c r="BS253" s="104" t="s">
        <v>21</v>
      </c>
      <c r="BT253" s="105">
        <f>CU249</f>
        <v>4</v>
      </c>
      <c r="BU253" s="106" t="s">
        <v>10</v>
      </c>
      <c r="BV253" s="97">
        <v>1</v>
      </c>
      <c r="BW253" s="97">
        <v>2</v>
      </c>
      <c r="BX253" s="97">
        <v>3</v>
      </c>
      <c r="BY253" s="97">
        <v>4</v>
      </c>
      <c r="BZ253" s="97">
        <v>5</v>
      </c>
      <c r="CA253" s="97">
        <v>6</v>
      </c>
      <c r="CB253" s="97">
        <v>7</v>
      </c>
      <c r="CC253" s="97">
        <v>8</v>
      </c>
      <c r="CD253" s="97">
        <v>9</v>
      </c>
      <c r="CE253" s="97">
        <v>10</v>
      </c>
      <c r="CF253" s="97">
        <v>11</v>
      </c>
      <c r="CG253" s="97">
        <v>12</v>
      </c>
      <c r="CH253" s="97">
        <v>13</v>
      </c>
      <c r="CI253" s="97">
        <v>14</v>
      </c>
      <c r="CJ253" s="97">
        <v>15</v>
      </c>
      <c r="CK253" s="97">
        <v>16</v>
      </c>
      <c r="CL253" s="97">
        <v>17</v>
      </c>
      <c r="CM253" s="97">
        <v>18</v>
      </c>
      <c r="CN253" s="97">
        <v>19</v>
      </c>
      <c r="CO253" s="97">
        <v>20</v>
      </c>
      <c r="CP253" s="97">
        <v>21</v>
      </c>
      <c r="CQ253" s="97">
        <v>22</v>
      </c>
      <c r="CR253" s="97">
        <v>23</v>
      </c>
      <c r="CS253" s="97">
        <v>24</v>
      </c>
      <c r="CT253" s="97">
        <v>25</v>
      </c>
      <c r="CU253" s="97">
        <v>26</v>
      </c>
      <c r="CV253" s="97">
        <v>27</v>
      </c>
      <c r="CW253" s="97">
        <v>28</v>
      </c>
      <c r="CX253" s="97">
        <v>29</v>
      </c>
      <c r="CY253" s="97">
        <v>30</v>
      </c>
      <c r="CZ253" s="97">
        <v>31</v>
      </c>
      <c r="DA253" s="97">
        <v>32</v>
      </c>
      <c r="DB253" s="97">
        <v>33</v>
      </c>
      <c r="DC253" s="97">
        <v>34</v>
      </c>
      <c r="DD253" s="98">
        <v>35</v>
      </c>
      <c r="DE253" s="98">
        <v>36</v>
      </c>
      <c r="DF253" s="98">
        <v>37</v>
      </c>
      <c r="DG253" s="98">
        <v>38</v>
      </c>
      <c r="DH253" s="98">
        <v>39</v>
      </c>
      <c r="DI253" s="98">
        <v>40</v>
      </c>
      <c r="DJ253" s="123"/>
    </row>
    <row r="254" spans="61:114" ht="22.5" customHeight="1" thickBot="1" x14ac:dyDescent="0.3">
      <c r="BR254" s="139"/>
      <c r="BS254" s="140"/>
      <c r="BT254" s="140"/>
      <c r="BU254" s="140"/>
      <c r="BV254" s="140"/>
      <c r="BW254" s="140"/>
      <c r="BX254" s="140"/>
      <c r="BY254" s="140"/>
      <c r="BZ254" s="140"/>
      <c r="CA254" s="140"/>
      <c r="CB254" s="140"/>
      <c r="CC254" s="140"/>
      <c r="CD254" s="140"/>
      <c r="CE254" s="140"/>
      <c r="CF254" s="140"/>
      <c r="CG254" s="140"/>
      <c r="CH254" s="140"/>
      <c r="CI254" s="140"/>
      <c r="CJ254" s="140"/>
      <c r="CK254" s="140"/>
      <c r="CL254" s="140"/>
      <c r="CM254" s="140"/>
      <c r="CN254" s="140"/>
      <c r="CO254" s="140"/>
      <c r="CP254" s="140"/>
      <c r="CQ254" s="140"/>
      <c r="CR254" s="140"/>
      <c r="CS254" s="140"/>
      <c r="CT254" s="140"/>
      <c r="CU254" s="140"/>
      <c r="CV254" s="140"/>
      <c r="CW254" s="140"/>
      <c r="CX254" s="140"/>
      <c r="CY254" s="140"/>
      <c r="CZ254" s="140"/>
      <c r="DA254" s="140"/>
      <c r="DB254" s="140"/>
      <c r="DC254" s="140"/>
      <c r="DD254" s="140"/>
      <c r="DE254" s="140"/>
      <c r="DF254" s="140"/>
      <c r="DG254" s="140"/>
      <c r="DH254" s="140"/>
      <c r="DI254" s="140"/>
      <c r="DJ254" s="141"/>
    </row>
    <row r="255" spans="61:114" ht="22.5" customHeight="1" thickTop="1" x14ac:dyDescent="0.25">
      <c r="BR255" s="113"/>
      <c r="BS255" s="114"/>
      <c r="BT255" s="114"/>
      <c r="BU255" s="114"/>
      <c r="BV255" s="114"/>
      <c r="BW255" s="114"/>
      <c r="BX255" s="114"/>
      <c r="BY255" s="114"/>
      <c r="BZ255" s="114"/>
      <c r="CA255" s="114"/>
      <c r="CB255" s="114"/>
      <c r="CC255" s="114"/>
      <c r="CD255" s="114"/>
      <c r="CE255" s="114"/>
      <c r="CF255" s="114"/>
      <c r="CG255" s="114"/>
      <c r="CH255" s="114"/>
      <c r="CI255" s="114"/>
      <c r="CJ255" s="114"/>
      <c r="CK255" s="114"/>
      <c r="CL255" s="114"/>
      <c r="CM255" s="114"/>
      <c r="CN255" s="114"/>
      <c r="CO255" s="114"/>
      <c r="CP255" s="114"/>
      <c r="CQ255" s="114"/>
      <c r="CR255" s="114"/>
      <c r="CS255" s="114"/>
      <c r="CT255" s="114"/>
      <c r="CU255" s="114"/>
      <c r="CV255" s="114"/>
      <c r="CW255" s="114"/>
      <c r="CX255" s="114"/>
      <c r="CY255" s="114"/>
      <c r="CZ255" s="114"/>
      <c r="DA255" s="114"/>
      <c r="DB255" s="114"/>
      <c r="DC255" s="114"/>
      <c r="DD255" s="114"/>
      <c r="DE255" s="114"/>
      <c r="DF255" s="114"/>
      <c r="DG255" s="114"/>
      <c r="DH255" s="114"/>
      <c r="DI255" s="114"/>
      <c r="DJ255" s="115"/>
    </row>
    <row r="256" spans="61:114" ht="22.5" customHeight="1" x14ac:dyDescent="0.25">
      <c r="BI256" s="6" t="str">
        <f>AW28</f>
        <v>14. KOLO</v>
      </c>
      <c r="BJ256" s="6">
        <f>AX28</f>
        <v>0.46250000000000036</v>
      </c>
      <c r="BK256" s="6">
        <f>AY28</f>
        <v>28</v>
      </c>
      <c r="BL256" s="6" t="str">
        <f t="shared" ref="BL256:BP257" si="28">AZ28</f>
        <v>HŘIŠTĚ</v>
      </c>
      <c r="BM256" s="6" t="str">
        <f t="shared" si="28"/>
        <v>skupina</v>
      </c>
      <c r="BN256" s="6">
        <f t="shared" si="28"/>
        <v>8</v>
      </c>
      <c r="BO256" s="6" t="str">
        <f t="shared" si="28"/>
        <v>:</v>
      </c>
      <c r="BP256" s="6">
        <f t="shared" si="28"/>
        <v>9</v>
      </c>
      <c r="BR256" s="120"/>
      <c r="BS256" s="761" t="str">
        <f>BI256</f>
        <v>14. KOLO</v>
      </c>
      <c r="BT256" s="761"/>
      <c r="BU256" s="761"/>
      <c r="BV256" s="76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762">
        <f>BK256</f>
        <v>28</v>
      </c>
      <c r="CH256" s="762"/>
      <c r="CI256" s="763" t="s">
        <v>11</v>
      </c>
      <c r="CJ256" s="763"/>
      <c r="CK256" s="763"/>
      <c r="CL256" s="763"/>
      <c r="CM256" s="755" t="s">
        <v>12</v>
      </c>
      <c r="CN256" s="756">
        <f>BJ256</f>
        <v>0.46250000000000036</v>
      </c>
      <c r="CO256" s="756"/>
      <c r="CP256" s="757" t="s">
        <v>9</v>
      </c>
      <c r="CQ256" s="757"/>
      <c r="CR256" s="758" t="str">
        <f>BM257</f>
        <v>B</v>
      </c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2"/>
      <c r="DE256" s="759" t="s">
        <v>13</v>
      </c>
      <c r="DF256" s="759"/>
      <c r="DG256" s="759"/>
      <c r="DH256" s="760">
        <f>BL257</f>
        <v>9</v>
      </c>
      <c r="DI256" s="760"/>
      <c r="DJ256" s="123"/>
    </row>
    <row r="257" spans="61:114" ht="22.5" customHeight="1" x14ac:dyDescent="0.25">
      <c r="BL257" s="6">
        <f t="shared" si="28"/>
        <v>9</v>
      </c>
      <c r="BM257" s="6" t="str">
        <f t="shared" si="28"/>
        <v>B</v>
      </c>
      <c r="BN257" s="6" t="str">
        <f t="shared" ca="1" si="28"/>
        <v>Prok.Velikého "A"</v>
      </c>
      <c r="BO257" s="6">
        <f t="shared" si="28"/>
        <v>0</v>
      </c>
      <c r="BP257" s="6" t="str">
        <f t="shared" ca="1" si="28"/>
        <v>Pečky "B"</v>
      </c>
      <c r="BR257" s="120"/>
      <c r="BS257" s="761"/>
      <c r="BT257" s="761"/>
      <c r="BU257" s="761"/>
      <c r="BV257" s="76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762"/>
      <c r="CH257" s="762"/>
      <c r="CI257" s="763"/>
      <c r="CJ257" s="763"/>
      <c r="CK257" s="763"/>
      <c r="CL257" s="763"/>
      <c r="CM257" s="755"/>
      <c r="CN257" s="756"/>
      <c r="CO257" s="756"/>
      <c r="CP257" s="757"/>
      <c r="CQ257" s="757"/>
      <c r="CR257" s="758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2"/>
      <c r="DE257" s="759"/>
      <c r="DF257" s="759"/>
      <c r="DG257" s="759"/>
      <c r="DH257" s="760"/>
      <c r="DI257" s="760"/>
      <c r="DJ257" s="123"/>
    </row>
    <row r="258" spans="61:114" ht="22.5" customHeight="1" x14ac:dyDescent="0.25">
      <c r="BR258" s="120"/>
      <c r="BS258" s="128"/>
      <c r="BT258" s="128"/>
      <c r="BU258" s="128"/>
      <c r="BV258" s="128"/>
      <c r="BW258" s="587" t="s">
        <v>16</v>
      </c>
      <c r="BX258" s="587"/>
      <c r="BY258" s="90">
        <f>BN256</f>
        <v>8</v>
      </c>
      <c r="BZ258" s="91" t="s">
        <v>17</v>
      </c>
      <c r="CA258" s="585" t="str">
        <f>LOOKUP(BY258,$A$5:$A$20,$B$5:$B$20)</f>
        <v>Prok.Velikého "A"</v>
      </c>
      <c r="CB258" s="585"/>
      <c r="CC258" s="585"/>
      <c r="CD258" s="585"/>
      <c r="CE258" s="585"/>
      <c r="CF258" s="585"/>
      <c r="CG258" s="585"/>
      <c r="CH258" s="585"/>
      <c r="CI258" s="585"/>
      <c r="CJ258" s="585"/>
      <c r="CK258" s="789"/>
      <c r="CL258" s="789"/>
      <c r="CM258" s="129"/>
      <c r="CN258" s="129"/>
      <c r="CO258" s="129"/>
      <c r="CP258" s="129"/>
      <c r="CQ258" s="129"/>
      <c r="CR258" s="128"/>
      <c r="CS258" s="587" t="s">
        <v>16</v>
      </c>
      <c r="CT258" s="587"/>
      <c r="CU258" s="90">
        <f>BP256</f>
        <v>9</v>
      </c>
      <c r="CV258" s="91" t="s">
        <v>17</v>
      </c>
      <c r="CW258" s="585" t="str">
        <f>LOOKUP(CU258,$A$5:$A$20,$B$5:$B$20)</f>
        <v>Pečky "B"</v>
      </c>
      <c r="CX258" s="585"/>
      <c r="CY258" s="585"/>
      <c r="CZ258" s="585"/>
      <c r="DA258" s="585"/>
      <c r="DB258" s="585"/>
      <c r="DC258" s="585"/>
      <c r="DD258" s="585"/>
      <c r="DE258" s="585"/>
      <c r="DF258" s="585"/>
      <c r="DG258" s="585"/>
      <c r="DH258" s="585"/>
      <c r="DI258" s="585"/>
      <c r="DJ258" s="123"/>
    </row>
    <row r="259" spans="61:114" ht="22.5" customHeight="1" x14ac:dyDescent="0.25">
      <c r="BR259" s="120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31"/>
      <c r="DE259" s="131"/>
      <c r="DF259" s="131"/>
      <c r="DG259" s="131"/>
      <c r="DH259" s="131"/>
      <c r="DI259" s="131"/>
      <c r="DJ259" s="123"/>
    </row>
    <row r="260" spans="61:114" ht="22.5" customHeight="1" x14ac:dyDescent="0.25">
      <c r="BR260" s="120"/>
      <c r="BS260" s="94" t="s">
        <v>21</v>
      </c>
      <c r="BT260" s="95">
        <f>BY258</f>
        <v>8</v>
      </c>
      <c r="BU260" s="96" t="s">
        <v>10</v>
      </c>
      <c r="BV260" s="97">
        <v>1</v>
      </c>
      <c r="BW260" s="97">
        <v>2</v>
      </c>
      <c r="BX260" s="97">
        <v>3</v>
      </c>
      <c r="BY260" s="97">
        <v>4</v>
      </c>
      <c r="BZ260" s="97">
        <v>5</v>
      </c>
      <c r="CA260" s="97">
        <v>6</v>
      </c>
      <c r="CB260" s="97">
        <v>7</v>
      </c>
      <c r="CC260" s="97">
        <v>8</v>
      </c>
      <c r="CD260" s="97">
        <v>9</v>
      </c>
      <c r="CE260" s="97">
        <v>10</v>
      </c>
      <c r="CF260" s="97">
        <v>11</v>
      </c>
      <c r="CG260" s="97">
        <v>12</v>
      </c>
      <c r="CH260" s="97">
        <v>13</v>
      </c>
      <c r="CI260" s="97">
        <v>14</v>
      </c>
      <c r="CJ260" s="97">
        <v>15</v>
      </c>
      <c r="CK260" s="97">
        <v>16</v>
      </c>
      <c r="CL260" s="97">
        <v>17</v>
      </c>
      <c r="CM260" s="97">
        <v>18</v>
      </c>
      <c r="CN260" s="97">
        <v>19</v>
      </c>
      <c r="CO260" s="97">
        <v>20</v>
      </c>
      <c r="CP260" s="97">
        <v>21</v>
      </c>
      <c r="CQ260" s="97">
        <v>22</v>
      </c>
      <c r="CR260" s="97">
        <v>23</v>
      </c>
      <c r="CS260" s="97">
        <v>24</v>
      </c>
      <c r="CT260" s="97">
        <v>25</v>
      </c>
      <c r="CU260" s="97">
        <v>26</v>
      </c>
      <c r="CV260" s="97">
        <v>27</v>
      </c>
      <c r="CW260" s="97">
        <v>28</v>
      </c>
      <c r="CX260" s="97">
        <v>29</v>
      </c>
      <c r="CY260" s="97">
        <v>30</v>
      </c>
      <c r="CZ260" s="97">
        <v>31</v>
      </c>
      <c r="DA260" s="97">
        <v>32</v>
      </c>
      <c r="DB260" s="97">
        <v>33</v>
      </c>
      <c r="DC260" s="97">
        <v>34</v>
      </c>
      <c r="DD260" s="98">
        <v>35</v>
      </c>
      <c r="DE260" s="98">
        <v>36</v>
      </c>
      <c r="DF260" s="98">
        <v>37</v>
      </c>
      <c r="DG260" s="98">
        <v>38</v>
      </c>
      <c r="DH260" s="98">
        <v>39</v>
      </c>
      <c r="DI260" s="98">
        <v>40</v>
      </c>
      <c r="DJ260" s="123"/>
    </row>
    <row r="261" spans="61:114" ht="22.5" customHeight="1" x14ac:dyDescent="0.25">
      <c r="BR261" s="120"/>
      <c r="BS261" s="134"/>
      <c r="BT261" s="135"/>
      <c r="BU261" s="136"/>
      <c r="BV261" s="137"/>
      <c r="BW261" s="137"/>
      <c r="BX261" s="137"/>
      <c r="BY261" s="137"/>
      <c r="BZ261" s="137"/>
      <c r="CA261" s="137"/>
      <c r="CB261" s="137"/>
      <c r="CC261" s="137"/>
      <c r="CD261" s="137"/>
      <c r="CE261" s="137"/>
      <c r="CF261" s="137"/>
      <c r="CG261" s="137"/>
      <c r="CH261" s="137"/>
      <c r="CI261" s="137"/>
      <c r="CJ261" s="137"/>
      <c r="CK261" s="137"/>
      <c r="CL261" s="137"/>
      <c r="CM261" s="137"/>
      <c r="CN261" s="137"/>
      <c r="CO261" s="137"/>
      <c r="CP261" s="137"/>
      <c r="CQ261" s="137"/>
      <c r="CR261" s="137"/>
      <c r="CS261" s="137"/>
      <c r="CT261" s="137"/>
      <c r="CU261" s="137"/>
      <c r="CV261" s="137"/>
      <c r="CW261" s="137"/>
      <c r="CX261" s="137"/>
      <c r="CY261" s="137"/>
      <c r="CZ261" s="137"/>
      <c r="DA261" s="137"/>
      <c r="DB261" s="137"/>
      <c r="DC261" s="137"/>
      <c r="DD261" s="138"/>
      <c r="DE261" s="138"/>
      <c r="DF261" s="138"/>
      <c r="DG261" s="138"/>
      <c r="DH261" s="138"/>
      <c r="DI261" s="138"/>
      <c r="DJ261" s="123"/>
    </row>
    <row r="262" spans="61:114" ht="22.5" customHeight="1" x14ac:dyDescent="0.25">
      <c r="BR262" s="120"/>
      <c r="BS262" s="104" t="s">
        <v>21</v>
      </c>
      <c r="BT262" s="105">
        <f>CU258</f>
        <v>9</v>
      </c>
      <c r="BU262" s="106" t="s">
        <v>10</v>
      </c>
      <c r="BV262" s="97">
        <v>1</v>
      </c>
      <c r="BW262" s="97">
        <v>2</v>
      </c>
      <c r="BX262" s="97">
        <v>3</v>
      </c>
      <c r="BY262" s="97">
        <v>4</v>
      </c>
      <c r="BZ262" s="97">
        <v>5</v>
      </c>
      <c r="CA262" s="97">
        <v>6</v>
      </c>
      <c r="CB262" s="97">
        <v>7</v>
      </c>
      <c r="CC262" s="97">
        <v>8</v>
      </c>
      <c r="CD262" s="97">
        <v>9</v>
      </c>
      <c r="CE262" s="97">
        <v>10</v>
      </c>
      <c r="CF262" s="97">
        <v>11</v>
      </c>
      <c r="CG262" s="97">
        <v>12</v>
      </c>
      <c r="CH262" s="97">
        <v>13</v>
      </c>
      <c r="CI262" s="97">
        <v>14</v>
      </c>
      <c r="CJ262" s="97">
        <v>15</v>
      </c>
      <c r="CK262" s="97">
        <v>16</v>
      </c>
      <c r="CL262" s="97">
        <v>17</v>
      </c>
      <c r="CM262" s="97">
        <v>18</v>
      </c>
      <c r="CN262" s="97">
        <v>19</v>
      </c>
      <c r="CO262" s="97">
        <v>20</v>
      </c>
      <c r="CP262" s="97">
        <v>21</v>
      </c>
      <c r="CQ262" s="97">
        <v>22</v>
      </c>
      <c r="CR262" s="97">
        <v>23</v>
      </c>
      <c r="CS262" s="97">
        <v>24</v>
      </c>
      <c r="CT262" s="97">
        <v>25</v>
      </c>
      <c r="CU262" s="97">
        <v>26</v>
      </c>
      <c r="CV262" s="97">
        <v>27</v>
      </c>
      <c r="CW262" s="97">
        <v>28</v>
      </c>
      <c r="CX262" s="97">
        <v>29</v>
      </c>
      <c r="CY262" s="97">
        <v>30</v>
      </c>
      <c r="CZ262" s="97">
        <v>31</v>
      </c>
      <c r="DA262" s="97">
        <v>32</v>
      </c>
      <c r="DB262" s="97">
        <v>33</v>
      </c>
      <c r="DC262" s="97">
        <v>34</v>
      </c>
      <c r="DD262" s="98">
        <v>35</v>
      </c>
      <c r="DE262" s="98">
        <v>36</v>
      </c>
      <c r="DF262" s="98">
        <v>37</v>
      </c>
      <c r="DG262" s="98">
        <v>38</v>
      </c>
      <c r="DH262" s="98">
        <v>39</v>
      </c>
      <c r="DI262" s="98">
        <v>40</v>
      </c>
      <c r="DJ262" s="123"/>
    </row>
    <row r="263" spans="61:114" ht="22.5" customHeight="1" thickBot="1" x14ac:dyDescent="0.3">
      <c r="BR263" s="139"/>
      <c r="BS263" s="140"/>
      <c r="BT263" s="140"/>
      <c r="BU263" s="140"/>
      <c r="BV263" s="140"/>
      <c r="BW263" s="140"/>
      <c r="BX263" s="140"/>
      <c r="BY263" s="140"/>
      <c r="BZ263" s="140"/>
      <c r="CA263" s="140"/>
      <c r="CB263" s="140"/>
      <c r="CC263" s="140"/>
      <c r="CD263" s="140"/>
      <c r="CE263" s="140"/>
      <c r="CF263" s="140"/>
      <c r="CG263" s="140"/>
      <c r="CH263" s="140"/>
      <c r="CI263" s="140"/>
      <c r="CJ263" s="140"/>
      <c r="CK263" s="140"/>
      <c r="CL263" s="140"/>
      <c r="CM263" s="140"/>
      <c r="CN263" s="140"/>
      <c r="CO263" s="140"/>
      <c r="CP263" s="140"/>
      <c r="CQ263" s="140"/>
      <c r="CR263" s="140"/>
      <c r="CS263" s="140"/>
      <c r="CT263" s="140"/>
      <c r="CU263" s="140"/>
      <c r="CV263" s="140"/>
      <c r="CW263" s="140"/>
      <c r="CX263" s="140"/>
      <c r="CY263" s="140"/>
      <c r="CZ263" s="140"/>
      <c r="DA263" s="140"/>
      <c r="DB263" s="140"/>
      <c r="DC263" s="140"/>
      <c r="DD263" s="140"/>
      <c r="DE263" s="140"/>
      <c r="DF263" s="140"/>
      <c r="DG263" s="140"/>
      <c r="DH263" s="140"/>
      <c r="DI263" s="140"/>
      <c r="DJ263" s="141"/>
    </row>
    <row r="264" spans="61:114" ht="22.5" customHeight="1" thickTop="1" x14ac:dyDescent="0.25">
      <c r="BR264" s="113"/>
      <c r="BS264" s="114"/>
      <c r="BT264" s="114"/>
      <c r="BU264" s="114"/>
      <c r="BV264" s="114"/>
      <c r="BW264" s="114"/>
      <c r="BX264" s="114"/>
      <c r="BY264" s="114"/>
      <c r="BZ264" s="114"/>
      <c r="CA264" s="114"/>
      <c r="CB264" s="114"/>
      <c r="CC264" s="114"/>
      <c r="CD264" s="114"/>
      <c r="CE264" s="114"/>
      <c r="CF264" s="114"/>
      <c r="CG264" s="114"/>
      <c r="CH264" s="114"/>
      <c r="CI264" s="114"/>
      <c r="CJ264" s="114"/>
      <c r="CK264" s="114"/>
      <c r="CL264" s="114"/>
      <c r="CM264" s="114"/>
      <c r="CN264" s="114"/>
      <c r="CO264" s="114"/>
      <c r="CP264" s="114"/>
      <c r="CQ264" s="114"/>
      <c r="CR264" s="114"/>
      <c r="CS264" s="114"/>
      <c r="CT264" s="114"/>
      <c r="CU264" s="114"/>
      <c r="CV264" s="114"/>
      <c r="CW264" s="114"/>
      <c r="CX264" s="114"/>
      <c r="CY264" s="114"/>
      <c r="CZ264" s="114"/>
      <c r="DA264" s="114"/>
      <c r="DB264" s="114"/>
      <c r="DC264" s="114"/>
      <c r="DD264" s="114"/>
      <c r="DE264" s="114"/>
      <c r="DF264" s="114"/>
      <c r="DG264" s="114"/>
      <c r="DH264" s="114"/>
      <c r="DI264" s="114"/>
      <c r="DJ264" s="115"/>
    </row>
    <row r="265" spans="61:114" ht="22.5" customHeight="1" x14ac:dyDescent="0.25">
      <c r="BI265" s="6" t="str">
        <f>AW30</f>
        <v>15. KOLO</v>
      </c>
      <c r="BJ265" s="6">
        <f>AX30</f>
        <v>0.47083333333333371</v>
      </c>
      <c r="BK265" s="6">
        <f>AY30</f>
        <v>30</v>
      </c>
      <c r="BL265" s="6" t="str">
        <f t="shared" ref="BL265:BP266" si="29">AZ30</f>
        <v>HŘIŠTĚ</v>
      </c>
      <c r="BM265" s="6" t="str">
        <f t="shared" si="29"/>
        <v>skupina</v>
      </c>
      <c r="BN265" s="6">
        <f t="shared" si="29"/>
        <v>13</v>
      </c>
      <c r="BO265" s="6" t="str">
        <f t="shared" si="29"/>
        <v>:</v>
      </c>
      <c r="BP265" s="6">
        <f t="shared" si="29"/>
        <v>14</v>
      </c>
      <c r="BR265" s="120"/>
      <c r="BS265" s="761" t="str">
        <f>BI265</f>
        <v>15. KOLO</v>
      </c>
      <c r="BT265" s="761"/>
      <c r="BU265" s="761"/>
      <c r="BV265" s="76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762">
        <f>BK265</f>
        <v>30</v>
      </c>
      <c r="CH265" s="762"/>
      <c r="CI265" s="763" t="s">
        <v>11</v>
      </c>
      <c r="CJ265" s="763"/>
      <c r="CK265" s="763"/>
      <c r="CL265" s="763"/>
      <c r="CM265" s="755" t="s">
        <v>12</v>
      </c>
      <c r="CN265" s="756">
        <f>BJ265</f>
        <v>0.47083333333333371</v>
      </c>
      <c r="CO265" s="756"/>
      <c r="CP265" s="757" t="s">
        <v>9</v>
      </c>
      <c r="CQ265" s="757"/>
      <c r="CR265" s="758" t="str">
        <f>BM266</f>
        <v>C</v>
      </c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2"/>
      <c r="DE265" s="759" t="s">
        <v>13</v>
      </c>
      <c r="DF265" s="759"/>
      <c r="DG265" s="759"/>
      <c r="DH265" s="760">
        <f>BL266</f>
        <v>9</v>
      </c>
      <c r="DI265" s="760"/>
      <c r="DJ265" s="123"/>
    </row>
    <row r="266" spans="61:114" ht="22.5" customHeight="1" x14ac:dyDescent="0.25">
      <c r="BL266" s="6">
        <f t="shared" si="29"/>
        <v>9</v>
      </c>
      <c r="BM266" s="6" t="str">
        <f t="shared" si="29"/>
        <v>C</v>
      </c>
      <c r="BN266" s="6" t="str">
        <f t="shared" ca="1" si="29"/>
        <v>Masarykova "A"</v>
      </c>
      <c r="BO266" s="6">
        <f t="shared" si="29"/>
        <v>0</v>
      </c>
      <c r="BP266" s="6" t="str">
        <f t="shared" ca="1" si="29"/>
        <v>Bezručova "B"</v>
      </c>
      <c r="BR266" s="120"/>
      <c r="BS266" s="761"/>
      <c r="BT266" s="761"/>
      <c r="BU266" s="761"/>
      <c r="BV266" s="76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762"/>
      <c r="CH266" s="762"/>
      <c r="CI266" s="763"/>
      <c r="CJ266" s="763"/>
      <c r="CK266" s="763"/>
      <c r="CL266" s="763"/>
      <c r="CM266" s="755"/>
      <c r="CN266" s="756"/>
      <c r="CO266" s="756"/>
      <c r="CP266" s="757"/>
      <c r="CQ266" s="757"/>
      <c r="CR266" s="758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2"/>
      <c r="DE266" s="759"/>
      <c r="DF266" s="759"/>
      <c r="DG266" s="759"/>
      <c r="DH266" s="760"/>
      <c r="DI266" s="760"/>
      <c r="DJ266" s="123"/>
    </row>
    <row r="267" spans="61:114" ht="22.5" customHeight="1" x14ac:dyDescent="0.25">
      <c r="BR267" s="120"/>
      <c r="BS267" s="128"/>
      <c r="BT267" s="128"/>
      <c r="BU267" s="128"/>
      <c r="BV267" s="128"/>
      <c r="BW267" s="587" t="s">
        <v>16</v>
      </c>
      <c r="BX267" s="587"/>
      <c r="BY267" s="90">
        <f>BN265</f>
        <v>13</v>
      </c>
      <c r="BZ267" s="91" t="s">
        <v>17</v>
      </c>
      <c r="CA267" s="585" t="str">
        <f>LOOKUP(BY267,$A$5:$A$20,$B$5:$B$20)</f>
        <v>Masarykova "A"</v>
      </c>
      <c r="CB267" s="585"/>
      <c r="CC267" s="585"/>
      <c r="CD267" s="585"/>
      <c r="CE267" s="585"/>
      <c r="CF267" s="585"/>
      <c r="CG267" s="585"/>
      <c r="CH267" s="585"/>
      <c r="CI267" s="585"/>
      <c r="CJ267" s="585"/>
      <c r="CK267" s="789"/>
      <c r="CL267" s="789"/>
      <c r="CM267" s="129"/>
      <c r="CN267" s="129"/>
      <c r="CO267" s="129"/>
      <c r="CP267" s="129"/>
      <c r="CQ267" s="129"/>
      <c r="CR267" s="128"/>
      <c r="CS267" s="587" t="s">
        <v>16</v>
      </c>
      <c r="CT267" s="587"/>
      <c r="CU267" s="90">
        <f>BP265</f>
        <v>14</v>
      </c>
      <c r="CV267" s="91" t="s">
        <v>17</v>
      </c>
      <c r="CW267" s="585" t="str">
        <f>LOOKUP(CU267,$A$5:$A$20,$B$5:$B$20)</f>
        <v>Bezručova "B"</v>
      </c>
      <c r="CX267" s="585"/>
      <c r="CY267" s="585"/>
      <c r="CZ267" s="585"/>
      <c r="DA267" s="585"/>
      <c r="DB267" s="585"/>
      <c r="DC267" s="585"/>
      <c r="DD267" s="585"/>
      <c r="DE267" s="585"/>
      <c r="DF267" s="585"/>
      <c r="DG267" s="585"/>
      <c r="DH267" s="585"/>
      <c r="DI267" s="585"/>
      <c r="DJ267" s="123"/>
    </row>
    <row r="268" spans="61:114" ht="22.5" customHeight="1" x14ac:dyDescent="0.25">
      <c r="BR268" s="120"/>
      <c r="BS268" s="128"/>
      <c r="BT268" s="128"/>
      <c r="BU268" s="128"/>
      <c r="BV268" s="128"/>
      <c r="BW268" s="128"/>
      <c r="BX268" s="128"/>
      <c r="BY268" s="128"/>
      <c r="BZ268" s="128"/>
      <c r="CA268" s="128"/>
      <c r="CB268" s="128"/>
      <c r="CC268" s="128"/>
      <c r="CD268" s="128"/>
      <c r="CE268" s="128"/>
      <c r="CF268" s="128"/>
      <c r="CG268" s="128"/>
      <c r="CH268" s="128"/>
      <c r="CI268" s="128"/>
      <c r="CJ268" s="128"/>
      <c r="CK268" s="128"/>
      <c r="CL268" s="128"/>
      <c r="CM268" s="128"/>
      <c r="CN268" s="128"/>
      <c r="CO268" s="128"/>
      <c r="CP268" s="128"/>
      <c r="CQ268" s="128"/>
      <c r="CR268" s="128"/>
      <c r="CS268" s="128"/>
      <c r="CT268" s="128"/>
      <c r="CU268" s="128"/>
      <c r="CV268" s="128"/>
      <c r="CW268" s="128"/>
      <c r="CX268" s="128"/>
      <c r="CY268" s="128"/>
      <c r="CZ268" s="128"/>
      <c r="DA268" s="128"/>
      <c r="DB268" s="128"/>
      <c r="DC268" s="128"/>
      <c r="DD268" s="131"/>
      <c r="DE268" s="131"/>
      <c r="DF268" s="131"/>
      <c r="DG268" s="131"/>
      <c r="DH268" s="131"/>
      <c r="DI268" s="131"/>
      <c r="DJ268" s="123"/>
    </row>
    <row r="269" spans="61:114" ht="22.5" customHeight="1" x14ac:dyDescent="0.25">
      <c r="BR269" s="120"/>
      <c r="BS269" s="94" t="s">
        <v>21</v>
      </c>
      <c r="BT269" s="95">
        <f>BY267</f>
        <v>13</v>
      </c>
      <c r="BU269" s="96" t="s">
        <v>10</v>
      </c>
      <c r="BV269" s="97">
        <v>1</v>
      </c>
      <c r="BW269" s="97">
        <v>2</v>
      </c>
      <c r="BX269" s="97">
        <v>3</v>
      </c>
      <c r="BY269" s="97">
        <v>4</v>
      </c>
      <c r="BZ269" s="97">
        <v>5</v>
      </c>
      <c r="CA269" s="97">
        <v>6</v>
      </c>
      <c r="CB269" s="97">
        <v>7</v>
      </c>
      <c r="CC269" s="97">
        <v>8</v>
      </c>
      <c r="CD269" s="97">
        <v>9</v>
      </c>
      <c r="CE269" s="97">
        <v>10</v>
      </c>
      <c r="CF269" s="97">
        <v>11</v>
      </c>
      <c r="CG269" s="97">
        <v>12</v>
      </c>
      <c r="CH269" s="97">
        <v>13</v>
      </c>
      <c r="CI269" s="97">
        <v>14</v>
      </c>
      <c r="CJ269" s="97">
        <v>15</v>
      </c>
      <c r="CK269" s="97">
        <v>16</v>
      </c>
      <c r="CL269" s="97">
        <v>17</v>
      </c>
      <c r="CM269" s="97">
        <v>18</v>
      </c>
      <c r="CN269" s="97">
        <v>19</v>
      </c>
      <c r="CO269" s="97">
        <v>20</v>
      </c>
      <c r="CP269" s="97">
        <v>21</v>
      </c>
      <c r="CQ269" s="97">
        <v>22</v>
      </c>
      <c r="CR269" s="97">
        <v>23</v>
      </c>
      <c r="CS269" s="97">
        <v>24</v>
      </c>
      <c r="CT269" s="97">
        <v>25</v>
      </c>
      <c r="CU269" s="97">
        <v>26</v>
      </c>
      <c r="CV269" s="97">
        <v>27</v>
      </c>
      <c r="CW269" s="97">
        <v>28</v>
      </c>
      <c r="CX269" s="97">
        <v>29</v>
      </c>
      <c r="CY269" s="97">
        <v>30</v>
      </c>
      <c r="CZ269" s="97">
        <v>31</v>
      </c>
      <c r="DA269" s="97">
        <v>32</v>
      </c>
      <c r="DB269" s="97">
        <v>33</v>
      </c>
      <c r="DC269" s="97">
        <v>34</v>
      </c>
      <c r="DD269" s="98">
        <v>35</v>
      </c>
      <c r="DE269" s="98">
        <v>36</v>
      </c>
      <c r="DF269" s="98">
        <v>37</v>
      </c>
      <c r="DG269" s="98">
        <v>38</v>
      </c>
      <c r="DH269" s="98">
        <v>39</v>
      </c>
      <c r="DI269" s="98">
        <v>40</v>
      </c>
      <c r="DJ269" s="123"/>
    </row>
    <row r="270" spans="61:114" ht="22.5" customHeight="1" x14ac:dyDescent="0.25">
      <c r="BR270" s="120"/>
      <c r="BS270" s="134"/>
      <c r="BT270" s="135"/>
      <c r="BU270" s="136"/>
      <c r="BV270" s="137"/>
      <c r="BW270" s="137"/>
      <c r="BX270" s="137"/>
      <c r="BY270" s="137"/>
      <c r="BZ270" s="137"/>
      <c r="CA270" s="137"/>
      <c r="CB270" s="137"/>
      <c r="CC270" s="137"/>
      <c r="CD270" s="137"/>
      <c r="CE270" s="137"/>
      <c r="CF270" s="137"/>
      <c r="CG270" s="137"/>
      <c r="CH270" s="137"/>
      <c r="CI270" s="137"/>
      <c r="CJ270" s="137"/>
      <c r="CK270" s="137"/>
      <c r="CL270" s="137"/>
      <c r="CM270" s="137"/>
      <c r="CN270" s="137"/>
      <c r="CO270" s="137"/>
      <c r="CP270" s="137"/>
      <c r="CQ270" s="137"/>
      <c r="CR270" s="137"/>
      <c r="CS270" s="137"/>
      <c r="CT270" s="137"/>
      <c r="CU270" s="137"/>
      <c r="CV270" s="137"/>
      <c r="CW270" s="137"/>
      <c r="CX270" s="137"/>
      <c r="CY270" s="137"/>
      <c r="CZ270" s="137"/>
      <c r="DA270" s="137"/>
      <c r="DB270" s="137"/>
      <c r="DC270" s="137"/>
      <c r="DD270" s="138"/>
      <c r="DE270" s="138"/>
      <c r="DF270" s="138"/>
      <c r="DG270" s="138"/>
      <c r="DH270" s="138"/>
      <c r="DI270" s="138"/>
      <c r="DJ270" s="123"/>
    </row>
    <row r="271" spans="61:114" ht="22.5" customHeight="1" x14ac:dyDescent="0.25">
      <c r="BR271" s="120"/>
      <c r="BS271" s="104" t="s">
        <v>21</v>
      </c>
      <c r="BT271" s="105">
        <f>CU267</f>
        <v>14</v>
      </c>
      <c r="BU271" s="106" t="s">
        <v>10</v>
      </c>
      <c r="BV271" s="97">
        <v>1</v>
      </c>
      <c r="BW271" s="97">
        <v>2</v>
      </c>
      <c r="BX271" s="97">
        <v>3</v>
      </c>
      <c r="BY271" s="97">
        <v>4</v>
      </c>
      <c r="BZ271" s="97">
        <v>5</v>
      </c>
      <c r="CA271" s="97">
        <v>6</v>
      </c>
      <c r="CB271" s="97">
        <v>7</v>
      </c>
      <c r="CC271" s="97">
        <v>8</v>
      </c>
      <c r="CD271" s="97">
        <v>9</v>
      </c>
      <c r="CE271" s="97">
        <v>10</v>
      </c>
      <c r="CF271" s="97">
        <v>11</v>
      </c>
      <c r="CG271" s="97">
        <v>12</v>
      </c>
      <c r="CH271" s="97">
        <v>13</v>
      </c>
      <c r="CI271" s="97">
        <v>14</v>
      </c>
      <c r="CJ271" s="97">
        <v>15</v>
      </c>
      <c r="CK271" s="97">
        <v>16</v>
      </c>
      <c r="CL271" s="97">
        <v>17</v>
      </c>
      <c r="CM271" s="97">
        <v>18</v>
      </c>
      <c r="CN271" s="97">
        <v>19</v>
      </c>
      <c r="CO271" s="97">
        <v>20</v>
      </c>
      <c r="CP271" s="97">
        <v>21</v>
      </c>
      <c r="CQ271" s="97">
        <v>22</v>
      </c>
      <c r="CR271" s="97">
        <v>23</v>
      </c>
      <c r="CS271" s="97">
        <v>24</v>
      </c>
      <c r="CT271" s="97">
        <v>25</v>
      </c>
      <c r="CU271" s="97">
        <v>26</v>
      </c>
      <c r="CV271" s="97">
        <v>27</v>
      </c>
      <c r="CW271" s="97">
        <v>28</v>
      </c>
      <c r="CX271" s="97">
        <v>29</v>
      </c>
      <c r="CY271" s="97">
        <v>30</v>
      </c>
      <c r="CZ271" s="97">
        <v>31</v>
      </c>
      <c r="DA271" s="97">
        <v>32</v>
      </c>
      <c r="DB271" s="97">
        <v>33</v>
      </c>
      <c r="DC271" s="97">
        <v>34</v>
      </c>
      <c r="DD271" s="98">
        <v>35</v>
      </c>
      <c r="DE271" s="98">
        <v>36</v>
      </c>
      <c r="DF271" s="98">
        <v>37</v>
      </c>
      <c r="DG271" s="98">
        <v>38</v>
      </c>
      <c r="DH271" s="98">
        <v>39</v>
      </c>
      <c r="DI271" s="98">
        <v>40</v>
      </c>
      <c r="DJ271" s="123"/>
    </row>
    <row r="272" spans="61:114" ht="22.5" customHeight="1" thickBot="1" x14ac:dyDescent="0.3">
      <c r="BR272" s="139"/>
      <c r="BS272" s="140"/>
      <c r="BT272" s="140"/>
      <c r="BU272" s="140"/>
      <c r="BV272" s="140"/>
      <c r="BW272" s="140"/>
      <c r="BX272" s="140"/>
      <c r="BY272" s="140"/>
      <c r="BZ272" s="140"/>
      <c r="CA272" s="140"/>
      <c r="CB272" s="140"/>
      <c r="CC272" s="140"/>
      <c r="CD272" s="140"/>
      <c r="CE272" s="140"/>
      <c r="CF272" s="140"/>
      <c r="CG272" s="140"/>
      <c r="CH272" s="140"/>
      <c r="CI272" s="140"/>
      <c r="CJ272" s="140"/>
      <c r="CK272" s="140"/>
      <c r="CL272" s="140"/>
      <c r="CM272" s="140"/>
      <c r="CN272" s="140"/>
      <c r="CO272" s="140"/>
      <c r="CP272" s="140"/>
      <c r="CQ272" s="140"/>
      <c r="CR272" s="140"/>
      <c r="CS272" s="140"/>
      <c r="CT272" s="140"/>
      <c r="CU272" s="140"/>
      <c r="CV272" s="140"/>
      <c r="CW272" s="140"/>
      <c r="CX272" s="140"/>
      <c r="CY272" s="140"/>
      <c r="CZ272" s="140"/>
      <c r="DA272" s="140"/>
      <c r="DB272" s="140"/>
      <c r="DC272" s="140"/>
      <c r="DD272" s="140"/>
      <c r="DE272" s="140"/>
      <c r="DF272" s="140"/>
      <c r="DG272" s="140"/>
      <c r="DH272" s="140"/>
      <c r="DI272" s="140"/>
      <c r="DJ272" s="141"/>
    </row>
    <row r="273" spans="70:114" ht="22.5" customHeight="1" thickTop="1" x14ac:dyDescent="0.25"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</row>
  </sheetData>
  <sortState xmlns:xlrd2="http://schemas.microsoft.com/office/spreadsheetml/2017/richdata2" ref="B21:B35">
    <sortCondition ref="B21"/>
  </sortState>
  <mergeCells count="1047">
    <mergeCell ref="BC30:BC31"/>
    <mergeCell ref="BC18:BC19"/>
    <mergeCell ref="BC20:BC21"/>
    <mergeCell ref="BC22:BC23"/>
    <mergeCell ref="BC24:BC25"/>
    <mergeCell ref="BC26:BC27"/>
    <mergeCell ref="BC28:BC29"/>
    <mergeCell ref="AQ28:AQ29"/>
    <mergeCell ref="AQ30:AQ31"/>
    <mergeCell ref="BC2:BC3"/>
    <mergeCell ref="BC4:BC5"/>
    <mergeCell ref="BC6:BC7"/>
    <mergeCell ref="BC8:BC9"/>
    <mergeCell ref="BC10:BC11"/>
    <mergeCell ref="BC12:BC13"/>
    <mergeCell ref="BC14:BC15"/>
    <mergeCell ref="BC16:BC17"/>
    <mergeCell ref="AQ12:AQ13"/>
    <mergeCell ref="AQ14:AQ15"/>
    <mergeCell ref="AQ16:AQ17"/>
    <mergeCell ref="AQ18:AQ19"/>
    <mergeCell ref="AQ20:AQ21"/>
    <mergeCell ref="AQ22:AQ23"/>
    <mergeCell ref="AT16:AT17"/>
    <mergeCell ref="AU16:AU17"/>
    <mergeCell ref="AW16:AW17"/>
    <mergeCell ref="AX16:AX17"/>
    <mergeCell ref="AQ26:AQ27"/>
    <mergeCell ref="AE41:AE42"/>
    <mergeCell ref="AF41:AF42"/>
    <mergeCell ref="AG41:AG42"/>
    <mergeCell ref="AH41:AH42"/>
    <mergeCell ref="AI41:AI42"/>
    <mergeCell ref="AQ2:AQ3"/>
    <mergeCell ref="AQ4:AQ5"/>
    <mergeCell ref="AQ6:AQ7"/>
    <mergeCell ref="AQ8:AQ9"/>
    <mergeCell ref="AQ10:AQ11"/>
    <mergeCell ref="AG37:AG38"/>
    <mergeCell ref="AH37:AH38"/>
    <mergeCell ref="AI37:AI38"/>
    <mergeCell ref="AE39:AE40"/>
    <mergeCell ref="AF39:AF40"/>
    <mergeCell ref="AG39:AG40"/>
    <mergeCell ref="AH39:AH40"/>
    <mergeCell ref="AI39:AI40"/>
    <mergeCell ref="AK34:AK35"/>
    <mergeCell ref="AQ34:AQ35"/>
    <mergeCell ref="AH33:AH34"/>
    <mergeCell ref="AI33:AI34"/>
    <mergeCell ref="AH35:AH36"/>
    <mergeCell ref="AI35:AI36"/>
    <mergeCell ref="AF25:AF26"/>
    <mergeCell ref="AG25:AG26"/>
    <mergeCell ref="AH25:AH26"/>
    <mergeCell ref="AI25:AI26"/>
    <mergeCell ref="AE19:AE20"/>
    <mergeCell ref="AF19:AF20"/>
    <mergeCell ref="AG19:AG20"/>
    <mergeCell ref="AH19:AH20"/>
    <mergeCell ref="X41:X42"/>
    <mergeCell ref="Y41:Y42"/>
    <mergeCell ref="Z41:Z42"/>
    <mergeCell ref="AA41:AA42"/>
    <mergeCell ref="AB41:AB42"/>
    <mergeCell ref="AC41:AC42"/>
    <mergeCell ref="P41:P42"/>
    <mergeCell ref="Q41:Q42"/>
    <mergeCell ref="R41:R42"/>
    <mergeCell ref="S41:S42"/>
    <mergeCell ref="T41:T42"/>
    <mergeCell ref="U41:W42"/>
    <mergeCell ref="AA39:AA40"/>
    <mergeCell ref="E41:E42"/>
    <mergeCell ref="G41:H42"/>
    <mergeCell ref="I41:I42"/>
    <mergeCell ref="J41:J42"/>
    <mergeCell ref="K41:K42"/>
    <mergeCell ref="L41:L42"/>
    <mergeCell ref="M41:M42"/>
    <mergeCell ref="N41:N42"/>
    <mergeCell ref="O41:O42"/>
    <mergeCell ref="U39:U40"/>
    <mergeCell ref="V39:V40"/>
    <mergeCell ref="W39:W40"/>
    <mergeCell ref="X39:X40"/>
    <mergeCell ref="Y39:Y40"/>
    <mergeCell ref="Z39:Z40"/>
    <mergeCell ref="M39:M40"/>
    <mergeCell ref="N39:N40"/>
    <mergeCell ref="O39:O40"/>
    <mergeCell ref="P39:P40"/>
    <mergeCell ref="E35:E36"/>
    <mergeCell ref="G35:H36"/>
    <mergeCell ref="I35:I36"/>
    <mergeCell ref="J35:J36"/>
    <mergeCell ref="K35:K36"/>
    <mergeCell ref="L35:N36"/>
    <mergeCell ref="O35:O36"/>
    <mergeCell ref="E33:E34"/>
    <mergeCell ref="G33:H34"/>
    <mergeCell ref="I33:K34"/>
    <mergeCell ref="L33:L34"/>
    <mergeCell ref="M33:M34"/>
    <mergeCell ref="N33:N34"/>
    <mergeCell ref="E39:E40"/>
    <mergeCell ref="G39:H40"/>
    <mergeCell ref="I39:I40"/>
    <mergeCell ref="J39:J40"/>
    <mergeCell ref="K39:K40"/>
    <mergeCell ref="L39:L40"/>
    <mergeCell ref="L37:L38"/>
    <mergeCell ref="M37:M38"/>
    <mergeCell ref="N37:N38"/>
    <mergeCell ref="O37:Q38"/>
    <mergeCell ref="E37:E38"/>
    <mergeCell ref="G37:H38"/>
    <mergeCell ref="I37:I38"/>
    <mergeCell ref="J37:J38"/>
    <mergeCell ref="K37:K38"/>
    <mergeCell ref="CR265:CR266"/>
    <mergeCell ref="DE265:DG266"/>
    <mergeCell ref="DH265:DI266"/>
    <mergeCell ref="BW267:BX267"/>
    <mergeCell ref="CA267:CJ267"/>
    <mergeCell ref="CK267:CL267"/>
    <mergeCell ref="CS267:CT267"/>
    <mergeCell ref="CW267:DI267"/>
    <mergeCell ref="BS265:BV266"/>
    <mergeCell ref="CG265:CH266"/>
    <mergeCell ref="CI265:CL266"/>
    <mergeCell ref="CM265:CM266"/>
    <mergeCell ref="CN265:CO266"/>
    <mergeCell ref="CP265:CQ266"/>
    <mergeCell ref="CR256:CR257"/>
    <mergeCell ref="DE256:DG257"/>
    <mergeCell ref="DH256:DI257"/>
    <mergeCell ref="BW258:BX258"/>
    <mergeCell ref="CA258:CJ258"/>
    <mergeCell ref="CK258:CL258"/>
    <mergeCell ref="CS258:CT258"/>
    <mergeCell ref="CW258:DI258"/>
    <mergeCell ref="BS256:BV257"/>
    <mergeCell ref="CG256:CH257"/>
    <mergeCell ref="CI256:CL257"/>
    <mergeCell ref="CM256:CM257"/>
    <mergeCell ref="CN256:CO257"/>
    <mergeCell ref="CP256:CQ257"/>
    <mergeCell ref="CR247:CR248"/>
    <mergeCell ref="DE247:DG248"/>
    <mergeCell ref="DH247:DI248"/>
    <mergeCell ref="BW249:BX249"/>
    <mergeCell ref="CA249:CJ249"/>
    <mergeCell ref="CK249:CL249"/>
    <mergeCell ref="CS249:CT249"/>
    <mergeCell ref="CW249:DI249"/>
    <mergeCell ref="BS247:BV248"/>
    <mergeCell ref="CG247:CH248"/>
    <mergeCell ref="CI247:CL248"/>
    <mergeCell ref="CM247:CM248"/>
    <mergeCell ref="CN247:CO248"/>
    <mergeCell ref="CP247:CQ248"/>
    <mergeCell ref="CR238:CR239"/>
    <mergeCell ref="DE238:DG239"/>
    <mergeCell ref="DH238:DI239"/>
    <mergeCell ref="BW240:BX240"/>
    <mergeCell ref="CA240:CJ240"/>
    <mergeCell ref="CK240:CL240"/>
    <mergeCell ref="CS240:CT240"/>
    <mergeCell ref="CW240:DI240"/>
    <mergeCell ref="BS238:BV239"/>
    <mergeCell ref="CG238:CH239"/>
    <mergeCell ref="CI238:CL239"/>
    <mergeCell ref="CM238:CM239"/>
    <mergeCell ref="CN238:CO239"/>
    <mergeCell ref="CP238:CQ239"/>
    <mergeCell ref="CR229:CR230"/>
    <mergeCell ref="DE229:DG230"/>
    <mergeCell ref="DH229:DI230"/>
    <mergeCell ref="BW231:BX231"/>
    <mergeCell ref="CA231:CJ231"/>
    <mergeCell ref="CK231:CL231"/>
    <mergeCell ref="CS231:CT231"/>
    <mergeCell ref="CW231:DI231"/>
    <mergeCell ref="BS229:BV230"/>
    <mergeCell ref="CG229:CH230"/>
    <mergeCell ref="CI229:CL230"/>
    <mergeCell ref="CM229:CM230"/>
    <mergeCell ref="CN229:CO230"/>
    <mergeCell ref="CP229:CQ230"/>
    <mergeCell ref="CR220:CR221"/>
    <mergeCell ref="DE220:DG221"/>
    <mergeCell ref="DH220:DI221"/>
    <mergeCell ref="BW222:BX222"/>
    <mergeCell ref="CA222:CJ222"/>
    <mergeCell ref="CK222:CL222"/>
    <mergeCell ref="CS222:CT222"/>
    <mergeCell ref="CW222:DI222"/>
    <mergeCell ref="BS220:BV221"/>
    <mergeCell ref="CG220:CH221"/>
    <mergeCell ref="CI220:CL221"/>
    <mergeCell ref="CM220:CM221"/>
    <mergeCell ref="CN220:CO221"/>
    <mergeCell ref="CP220:CQ221"/>
    <mergeCell ref="CR211:CR212"/>
    <mergeCell ref="DE211:DG212"/>
    <mergeCell ref="DH211:DI212"/>
    <mergeCell ref="BW213:BX213"/>
    <mergeCell ref="CA213:CJ213"/>
    <mergeCell ref="CK213:CL213"/>
    <mergeCell ref="CS213:CT213"/>
    <mergeCell ref="CW213:DI213"/>
    <mergeCell ref="BS211:BV212"/>
    <mergeCell ref="CG211:CH212"/>
    <mergeCell ref="CI211:CL212"/>
    <mergeCell ref="CM211:CM212"/>
    <mergeCell ref="CN211:CO212"/>
    <mergeCell ref="CP211:CQ212"/>
    <mergeCell ref="CR202:CR203"/>
    <mergeCell ref="DE202:DG203"/>
    <mergeCell ref="DH202:DI203"/>
    <mergeCell ref="BW204:BX204"/>
    <mergeCell ref="CA204:CJ204"/>
    <mergeCell ref="CK204:CL204"/>
    <mergeCell ref="CS204:CT204"/>
    <mergeCell ref="CW204:DI204"/>
    <mergeCell ref="BS202:BV203"/>
    <mergeCell ref="CG202:CH203"/>
    <mergeCell ref="CI202:CL203"/>
    <mergeCell ref="CM202:CM203"/>
    <mergeCell ref="CN202:CO203"/>
    <mergeCell ref="CP202:CQ203"/>
    <mergeCell ref="CR193:CR194"/>
    <mergeCell ref="DE193:DG194"/>
    <mergeCell ref="DH193:DI194"/>
    <mergeCell ref="BW195:BX195"/>
    <mergeCell ref="CA195:CJ195"/>
    <mergeCell ref="CK195:CL195"/>
    <mergeCell ref="CS195:CT195"/>
    <mergeCell ref="CW195:DI195"/>
    <mergeCell ref="BS193:BV194"/>
    <mergeCell ref="CG193:CH194"/>
    <mergeCell ref="CI193:CL194"/>
    <mergeCell ref="CM193:CM194"/>
    <mergeCell ref="CN193:CO194"/>
    <mergeCell ref="CP193:CQ194"/>
    <mergeCell ref="CR184:CR185"/>
    <mergeCell ref="DE184:DG185"/>
    <mergeCell ref="DH184:DI185"/>
    <mergeCell ref="BW186:BX186"/>
    <mergeCell ref="CA186:CJ186"/>
    <mergeCell ref="CK186:CL186"/>
    <mergeCell ref="CS186:CT186"/>
    <mergeCell ref="CW186:DI186"/>
    <mergeCell ref="BS184:BV185"/>
    <mergeCell ref="CG184:CH185"/>
    <mergeCell ref="CI184:CL185"/>
    <mergeCell ref="CM184:CM185"/>
    <mergeCell ref="CN184:CO185"/>
    <mergeCell ref="CP184:CQ185"/>
    <mergeCell ref="CR174:CR175"/>
    <mergeCell ref="DE174:DG175"/>
    <mergeCell ref="DH174:DI175"/>
    <mergeCell ref="BW176:BX176"/>
    <mergeCell ref="CA176:CJ176"/>
    <mergeCell ref="CK176:CL176"/>
    <mergeCell ref="CS176:CT176"/>
    <mergeCell ref="CW176:DI176"/>
    <mergeCell ref="BS174:BV175"/>
    <mergeCell ref="CG174:CH175"/>
    <mergeCell ref="CI174:CL175"/>
    <mergeCell ref="CM174:CM175"/>
    <mergeCell ref="CN174:CO175"/>
    <mergeCell ref="CP174:CQ175"/>
    <mergeCell ref="CR165:CR166"/>
    <mergeCell ref="DE165:DG166"/>
    <mergeCell ref="DH165:DI166"/>
    <mergeCell ref="BW167:BX167"/>
    <mergeCell ref="CA167:CJ167"/>
    <mergeCell ref="CK167:CL167"/>
    <mergeCell ref="CS167:CT167"/>
    <mergeCell ref="CW167:DI167"/>
    <mergeCell ref="BS165:BV166"/>
    <mergeCell ref="CG165:CH166"/>
    <mergeCell ref="CI165:CL166"/>
    <mergeCell ref="CM165:CM166"/>
    <mergeCell ref="CN165:CO166"/>
    <mergeCell ref="CP165:CQ166"/>
    <mergeCell ref="CR156:CR157"/>
    <mergeCell ref="DE156:DG157"/>
    <mergeCell ref="DH156:DI157"/>
    <mergeCell ref="BW158:BX158"/>
    <mergeCell ref="CA158:CJ158"/>
    <mergeCell ref="CK158:CL158"/>
    <mergeCell ref="CS158:CT158"/>
    <mergeCell ref="CW158:DI158"/>
    <mergeCell ref="BS156:BV157"/>
    <mergeCell ref="CG156:CH157"/>
    <mergeCell ref="CI156:CL157"/>
    <mergeCell ref="CM156:CM157"/>
    <mergeCell ref="CN156:CO157"/>
    <mergeCell ref="CP156:CQ157"/>
    <mergeCell ref="CR147:CR148"/>
    <mergeCell ref="DE147:DG148"/>
    <mergeCell ref="DH147:DI148"/>
    <mergeCell ref="BW149:BX149"/>
    <mergeCell ref="CA149:CJ149"/>
    <mergeCell ref="CK149:CL149"/>
    <mergeCell ref="CS149:CT149"/>
    <mergeCell ref="CW149:DI149"/>
    <mergeCell ref="BS147:BV148"/>
    <mergeCell ref="CG147:CH148"/>
    <mergeCell ref="CI147:CL148"/>
    <mergeCell ref="CM147:CM148"/>
    <mergeCell ref="CN147:CO148"/>
    <mergeCell ref="CP147:CQ148"/>
    <mergeCell ref="CR138:CR139"/>
    <mergeCell ref="DE138:DG139"/>
    <mergeCell ref="DH138:DI139"/>
    <mergeCell ref="BW140:BX140"/>
    <mergeCell ref="CA140:CJ140"/>
    <mergeCell ref="CK140:CL140"/>
    <mergeCell ref="CS140:CT140"/>
    <mergeCell ref="CW140:DI140"/>
    <mergeCell ref="BS138:BV139"/>
    <mergeCell ref="CG138:CH139"/>
    <mergeCell ref="CI138:CL139"/>
    <mergeCell ref="CM138:CM139"/>
    <mergeCell ref="CN138:CO139"/>
    <mergeCell ref="CP138:CQ139"/>
    <mergeCell ref="CR129:CR130"/>
    <mergeCell ref="DE129:DG130"/>
    <mergeCell ref="DH129:DI130"/>
    <mergeCell ref="BW131:BX131"/>
    <mergeCell ref="CA131:CJ131"/>
    <mergeCell ref="CK131:CL131"/>
    <mergeCell ref="CS131:CT131"/>
    <mergeCell ref="CW131:DI131"/>
    <mergeCell ref="BS129:BV130"/>
    <mergeCell ref="CG129:CH130"/>
    <mergeCell ref="CI129:CL130"/>
    <mergeCell ref="CM129:CM130"/>
    <mergeCell ref="CN129:CO130"/>
    <mergeCell ref="CP129:CQ130"/>
    <mergeCell ref="CR120:CR121"/>
    <mergeCell ref="DE120:DG121"/>
    <mergeCell ref="DH120:DI121"/>
    <mergeCell ref="BW122:BX122"/>
    <mergeCell ref="CA122:CJ122"/>
    <mergeCell ref="CK122:CL122"/>
    <mergeCell ref="CS122:CT122"/>
    <mergeCell ref="CW122:DI122"/>
    <mergeCell ref="BS120:BV121"/>
    <mergeCell ref="CG120:CH121"/>
    <mergeCell ref="CI120:CL121"/>
    <mergeCell ref="CM120:CM121"/>
    <mergeCell ref="CN120:CO121"/>
    <mergeCell ref="CP120:CQ121"/>
    <mergeCell ref="CR111:CR112"/>
    <mergeCell ref="DE111:DG112"/>
    <mergeCell ref="DH111:DI112"/>
    <mergeCell ref="BW113:BX113"/>
    <mergeCell ref="CA113:CJ113"/>
    <mergeCell ref="CK113:CL113"/>
    <mergeCell ref="CS113:CT113"/>
    <mergeCell ref="CW113:DI113"/>
    <mergeCell ref="BS111:BV112"/>
    <mergeCell ref="CG111:CH112"/>
    <mergeCell ref="CI111:CL112"/>
    <mergeCell ref="CM111:CM112"/>
    <mergeCell ref="CN111:CO112"/>
    <mergeCell ref="CP111:CQ112"/>
    <mergeCell ref="CR102:CR103"/>
    <mergeCell ref="DE102:DG103"/>
    <mergeCell ref="DH102:DI103"/>
    <mergeCell ref="BW104:BX104"/>
    <mergeCell ref="CA104:CJ104"/>
    <mergeCell ref="CK104:CL104"/>
    <mergeCell ref="CS104:CT104"/>
    <mergeCell ref="CW104:DI104"/>
    <mergeCell ref="BS102:BV103"/>
    <mergeCell ref="CG102:CH103"/>
    <mergeCell ref="CI102:CL103"/>
    <mergeCell ref="CM102:CM103"/>
    <mergeCell ref="CN102:CO103"/>
    <mergeCell ref="CP102:CQ103"/>
    <mergeCell ref="CR93:CR94"/>
    <mergeCell ref="DE93:DG94"/>
    <mergeCell ref="DH93:DI94"/>
    <mergeCell ref="BW95:BX95"/>
    <mergeCell ref="CA95:CJ95"/>
    <mergeCell ref="CK95:CL95"/>
    <mergeCell ref="CS95:CT95"/>
    <mergeCell ref="CW95:DI95"/>
    <mergeCell ref="BS93:BV94"/>
    <mergeCell ref="CG93:CH94"/>
    <mergeCell ref="CI93:CL94"/>
    <mergeCell ref="CM93:CM94"/>
    <mergeCell ref="CN93:CO94"/>
    <mergeCell ref="CP93:CQ94"/>
    <mergeCell ref="CR83:CR84"/>
    <mergeCell ref="DE83:DG84"/>
    <mergeCell ref="DH83:DI84"/>
    <mergeCell ref="BW85:BX85"/>
    <mergeCell ref="CA85:CJ85"/>
    <mergeCell ref="CK85:CL85"/>
    <mergeCell ref="CS85:CT85"/>
    <mergeCell ref="CW85:DI85"/>
    <mergeCell ref="BS83:BV84"/>
    <mergeCell ref="CG83:CH84"/>
    <mergeCell ref="CI83:CL84"/>
    <mergeCell ref="CM83:CM84"/>
    <mergeCell ref="CN83:CO84"/>
    <mergeCell ref="CP83:CQ84"/>
    <mergeCell ref="CR74:CR75"/>
    <mergeCell ref="DE74:DG75"/>
    <mergeCell ref="DH74:DI75"/>
    <mergeCell ref="BW76:BX76"/>
    <mergeCell ref="CA76:CJ76"/>
    <mergeCell ref="CK76:CL76"/>
    <mergeCell ref="CS76:CT76"/>
    <mergeCell ref="CW76:DI76"/>
    <mergeCell ref="BS74:BV75"/>
    <mergeCell ref="CG74:CH75"/>
    <mergeCell ref="CI74:CL75"/>
    <mergeCell ref="CM74:CM75"/>
    <mergeCell ref="CN74:CO75"/>
    <mergeCell ref="CP74:CQ75"/>
    <mergeCell ref="CR65:CR66"/>
    <mergeCell ref="DE65:DG66"/>
    <mergeCell ref="DH65:DI66"/>
    <mergeCell ref="BW67:BX67"/>
    <mergeCell ref="CA67:CJ67"/>
    <mergeCell ref="CK67:CL67"/>
    <mergeCell ref="CS67:CT67"/>
    <mergeCell ref="CW67:DI67"/>
    <mergeCell ref="BS65:BV66"/>
    <mergeCell ref="CG65:CH66"/>
    <mergeCell ref="CI65:CL66"/>
    <mergeCell ref="CM65:CM66"/>
    <mergeCell ref="CN65:CO66"/>
    <mergeCell ref="CP65:CQ66"/>
    <mergeCell ref="AW32:AW33"/>
    <mergeCell ref="BC32:BC33"/>
    <mergeCell ref="BE32:BE33"/>
    <mergeCell ref="BF32:BF33"/>
    <mergeCell ref="BG32:BG33"/>
    <mergeCell ref="CW40:DI40"/>
    <mergeCell ref="BW40:BX40"/>
    <mergeCell ref="CA40:CJ40"/>
    <mergeCell ref="CK40:CL40"/>
    <mergeCell ref="DH38:DI39"/>
    <mergeCell ref="CI38:CL39"/>
    <mergeCell ref="CM38:CM39"/>
    <mergeCell ref="CN38:CO39"/>
    <mergeCell ref="CP38:CQ39"/>
    <mergeCell ref="CR38:CR39"/>
    <mergeCell ref="DE38:DG39"/>
    <mergeCell ref="BS38:BV39"/>
    <mergeCell ref="CG38:CH39"/>
    <mergeCell ref="AS34:AS35"/>
    <mergeCell ref="AT34:AT35"/>
    <mergeCell ref="AU34:AU35"/>
    <mergeCell ref="BW58:BX58"/>
    <mergeCell ref="CA58:CJ58"/>
    <mergeCell ref="CK58:CL58"/>
    <mergeCell ref="CS58:CT58"/>
    <mergeCell ref="CW58:DI58"/>
    <mergeCell ref="DH56:DI57"/>
    <mergeCell ref="CI56:CL57"/>
    <mergeCell ref="CM56:CM57"/>
    <mergeCell ref="CN56:CO57"/>
    <mergeCell ref="CP56:CQ57"/>
    <mergeCell ref="CR56:CR57"/>
    <mergeCell ref="DE56:DG57"/>
    <mergeCell ref="BS56:BV57"/>
    <mergeCell ref="CG56:CH57"/>
    <mergeCell ref="CA49:CJ49"/>
    <mergeCell ref="CK49:CL49"/>
    <mergeCell ref="CS49:CT49"/>
    <mergeCell ref="CW49:DI49"/>
    <mergeCell ref="BW49:BX49"/>
    <mergeCell ref="CN47:CO48"/>
    <mergeCell ref="CP47:CQ48"/>
    <mergeCell ref="CR47:CR48"/>
    <mergeCell ref="DE47:DG48"/>
    <mergeCell ref="DH47:DI48"/>
    <mergeCell ref="BS47:BV48"/>
    <mergeCell ref="CG47:CH48"/>
    <mergeCell ref="CI47:CL48"/>
    <mergeCell ref="CM47:CM48"/>
    <mergeCell ref="CS40:CT40"/>
    <mergeCell ref="AB39:AB40"/>
    <mergeCell ref="AC39:AC40"/>
    <mergeCell ref="X33:X34"/>
    <mergeCell ref="Y33:Y34"/>
    <mergeCell ref="Z33:Z34"/>
    <mergeCell ref="Z37:Z38"/>
    <mergeCell ref="AA37:AA38"/>
    <mergeCell ref="AB37:AB38"/>
    <mergeCell ref="AC37:AC38"/>
    <mergeCell ref="V33:V34"/>
    <mergeCell ref="W33:W34"/>
    <mergeCell ref="P33:P34"/>
    <mergeCell ref="Q33:Q34"/>
    <mergeCell ref="R33:R34"/>
    <mergeCell ref="S33:S34"/>
    <mergeCell ref="T33:T34"/>
    <mergeCell ref="U33:U34"/>
    <mergeCell ref="V35:V36"/>
    <mergeCell ref="W35:W36"/>
    <mergeCell ref="X35:X36"/>
    <mergeCell ref="Y35:Y36"/>
    <mergeCell ref="Z35:Z36"/>
    <mergeCell ref="Q39:Q40"/>
    <mergeCell ref="R39:T40"/>
    <mergeCell ref="P35:P36"/>
    <mergeCell ref="Q35:Q36"/>
    <mergeCell ref="R35:R36"/>
    <mergeCell ref="S35:S36"/>
    <mergeCell ref="T35:T36"/>
    <mergeCell ref="U35:U36"/>
    <mergeCell ref="T37:T38"/>
    <mergeCell ref="U37:U38"/>
    <mergeCell ref="L27:L28"/>
    <mergeCell ref="X30:Z32"/>
    <mergeCell ref="AA30:AA32"/>
    <mergeCell ref="AB30:AB32"/>
    <mergeCell ref="AC30:AC32"/>
    <mergeCell ref="AE37:AE38"/>
    <mergeCell ref="AF37:AF38"/>
    <mergeCell ref="AG33:AG34"/>
    <mergeCell ref="AE35:AE36"/>
    <mergeCell ref="AF35:AF36"/>
    <mergeCell ref="AG35:AG36"/>
    <mergeCell ref="U31:W32"/>
    <mergeCell ref="O31:Q32"/>
    <mergeCell ref="R31:T32"/>
    <mergeCell ref="AA35:AA36"/>
    <mergeCell ref="AB35:AB36"/>
    <mergeCell ref="AC35:AC36"/>
    <mergeCell ref="R30:T30"/>
    <mergeCell ref="U30:W30"/>
    <mergeCell ref="AE33:AE34"/>
    <mergeCell ref="AF33:AF34"/>
    <mergeCell ref="AA33:AA34"/>
    <mergeCell ref="AB33:AB34"/>
    <mergeCell ref="AC33:AC34"/>
    <mergeCell ref="O33:O34"/>
    <mergeCell ref="V37:V38"/>
    <mergeCell ref="W37:W38"/>
    <mergeCell ref="X37:X38"/>
    <mergeCell ref="Y37:Y38"/>
    <mergeCell ref="R37:R38"/>
    <mergeCell ref="S37:S38"/>
    <mergeCell ref="DH29:DI30"/>
    <mergeCell ref="L30:N30"/>
    <mergeCell ref="O30:Q30"/>
    <mergeCell ref="E30:H32"/>
    <mergeCell ref="I30:K30"/>
    <mergeCell ref="I31:K32"/>
    <mergeCell ref="L31:N32"/>
    <mergeCell ref="AE27:AE28"/>
    <mergeCell ref="AF27:AF28"/>
    <mergeCell ref="AG27:AG28"/>
    <mergeCell ref="AH27:AH28"/>
    <mergeCell ref="AI27:AI28"/>
    <mergeCell ref="X27:X28"/>
    <mergeCell ref="Y27:Y28"/>
    <mergeCell ref="Z27:Z28"/>
    <mergeCell ref="AA27:AA28"/>
    <mergeCell ref="AB27:AB28"/>
    <mergeCell ref="AC27:AC28"/>
    <mergeCell ref="S27:S28"/>
    <mergeCell ref="T27:T28"/>
    <mergeCell ref="U27:W28"/>
    <mergeCell ref="M27:M28"/>
    <mergeCell ref="N27:N28"/>
    <mergeCell ref="O27:O28"/>
    <mergeCell ref="P27:P28"/>
    <mergeCell ref="Q27:Q28"/>
    <mergeCell ref="R27:R28"/>
    <mergeCell ref="E27:E28"/>
    <mergeCell ref="G27:H28"/>
    <mergeCell ref="I27:I28"/>
    <mergeCell ref="J27:J28"/>
    <mergeCell ref="K27:K28"/>
    <mergeCell ref="AC25:AC26"/>
    <mergeCell ref="AE25:AE26"/>
    <mergeCell ref="X25:X26"/>
    <mergeCell ref="V25:V26"/>
    <mergeCell ref="W25:W26"/>
    <mergeCell ref="N25:N26"/>
    <mergeCell ref="O25:O26"/>
    <mergeCell ref="P25:P26"/>
    <mergeCell ref="Q25:Q26"/>
    <mergeCell ref="R25:T26"/>
    <mergeCell ref="U25:U26"/>
    <mergeCell ref="CR29:CR30"/>
    <mergeCell ref="DE29:DG30"/>
    <mergeCell ref="BG28:BG29"/>
    <mergeCell ref="AK28:AK29"/>
    <mergeCell ref="AL28:AL29"/>
    <mergeCell ref="CS31:CT31"/>
    <mergeCell ref="CW31:DI31"/>
    <mergeCell ref="AK30:AK31"/>
    <mergeCell ref="AL30:AL31"/>
    <mergeCell ref="AS30:AS31"/>
    <mergeCell ref="AT30:AT31"/>
    <mergeCell ref="AU30:AU31"/>
    <mergeCell ref="AW30:AW31"/>
    <mergeCell ref="AX30:AX31"/>
    <mergeCell ref="BE30:BE31"/>
    <mergeCell ref="BW31:BX31"/>
    <mergeCell ref="CA31:CJ31"/>
    <mergeCell ref="CK31:CL31"/>
    <mergeCell ref="BF30:BF31"/>
    <mergeCell ref="BG30:BG31"/>
    <mergeCell ref="AQ24:AQ25"/>
    <mergeCell ref="E25:E26"/>
    <mergeCell ref="G25:H26"/>
    <mergeCell ref="I25:I26"/>
    <mergeCell ref="J25:J26"/>
    <mergeCell ref="K25:K26"/>
    <mergeCell ref="L25:L26"/>
    <mergeCell ref="M25:M26"/>
    <mergeCell ref="BS29:BV30"/>
    <mergeCell ref="CG29:CH30"/>
    <mergeCell ref="CI29:CL30"/>
    <mergeCell ref="CM29:CM30"/>
    <mergeCell ref="CN29:CO30"/>
    <mergeCell ref="CP29:CQ30"/>
    <mergeCell ref="AG23:AG24"/>
    <mergeCell ref="AH23:AH24"/>
    <mergeCell ref="AI23:AI24"/>
    <mergeCell ref="Z23:Z24"/>
    <mergeCell ref="AA23:AA24"/>
    <mergeCell ref="AB23:AB24"/>
    <mergeCell ref="AC23:AC24"/>
    <mergeCell ref="AE23:AE24"/>
    <mergeCell ref="AF23:AF24"/>
    <mergeCell ref="X23:X24"/>
    <mergeCell ref="Y23:Y24"/>
    <mergeCell ref="W23:W24"/>
    <mergeCell ref="O23:Q24"/>
    <mergeCell ref="R23:R24"/>
    <mergeCell ref="S23:S24"/>
    <mergeCell ref="T23:T24"/>
    <mergeCell ref="U23:U24"/>
    <mergeCell ref="V23:V24"/>
    <mergeCell ref="BF28:BF29"/>
    <mergeCell ref="K23:K24"/>
    <mergeCell ref="L23:L24"/>
    <mergeCell ref="M23:M24"/>
    <mergeCell ref="N23:N24"/>
    <mergeCell ref="AS28:AS29"/>
    <mergeCell ref="AT28:AT29"/>
    <mergeCell ref="AU28:AU29"/>
    <mergeCell ref="AW28:AW29"/>
    <mergeCell ref="AX28:AX29"/>
    <mergeCell ref="BE28:BE29"/>
    <mergeCell ref="AE21:AE22"/>
    <mergeCell ref="AF21:AF22"/>
    <mergeCell ref="AG21:AG22"/>
    <mergeCell ref="AH21:AH22"/>
    <mergeCell ref="AI21:AI22"/>
    <mergeCell ref="X21:X22"/>
    <mergeCell ref="Y21:Y22"/>
    <mergeCell ref="Z21:Z22"/>
    <mergeCell ref="AA21:AA22"/>
    <mergeCell ref="AB21:AB22"/>
    <mergeCell ref="AC21:AC22"/>
    <mergeCell ref="U21:U22"/>
    <mergeCell ref="V21:V22"/>
    <mergeCell ref="W21:W22"/>
    <mergeCell ref="O21:O22"/>
    <mergeCell ref="P21:P22"/>
    <mergeCell ref="Q21:Q22"/>
    <mergeCell ref="R21:R22"/>
    <mergeCell ref="Y25:Y26"/>
    <mergeCell ref="Z25:Z26"/>
    <mergeCell ref="AA25:AA26"/>
    <mergeCell ref="AB25:AB26"/>
    <mergeCell ref="S21:S22"/>
    <mergeCell ref="T21:T22"/>
    <mergeCell ref="E21:E22"/>
    <mergeCell ref="G21:H22"/>
    <mergeCell ref="I21:I22"/>
    <mergeCell ref="J21:J22"/>
    <mergeCell ref="K21:K22"/>
    <mergeCell ref="L21:N22"/>
    <mergeCell ref="AU26:AU27"/>
    <mergeCell ref="AW26:AW27"/>
    <mergeCell ref="AX26:AX27"/>
    <mergeCell ref="BE26:BE27"/>
    <mergeCell ref="BF26:BF27"/>
    <mergeCell ref="BG26:BG27"/>
    <mergeCell ref="AK26:AK27"/>
    <mergeCell ref="AL26:AL27"/>
    <mergeCell ref="AS26:AS27"/>
    <mergeCell ref="AT26:AT27"/>
    <mergeCell ref="AU24:AU25"/>
    <mergeCell ref="AW24:AW25"/>
    <mergeCell ref="AX24:AX25"/>
    <mergeCell ref="BE24:BE25"/>
    <mergeCell ref="BF24:BF25"/>
    <mergeCell ref="BG24:BG25"/>
    <mergeCell ref="AK24:AK25"/>
    <mergeCell ref="AL24:AL25"/>
    <mergeCell ref="AS24:AS25"/>
    <mergeCell ref="AT24:AT25"/>
    <mergeCell ref="E23:E24"/>
    <mergeCell ref="G23:H24"/>
    <mergeCell ref="I23:I24"/>
    <mergeCell ref="J23:J24"/>
    <mergeCell ref="AI19:AI20"/>
    <mergeCell ref="X19:X20"/>
    <mergeCell ref="Y19:Y20"/>
    <mergeCell ref="Z19:Z20"/>
    <mergeCell ref="AA19:AA20"/>
    <mergeCell ref="AB19:AB20"/>
    <mergeCell ref="AC19:AC20"/>
    <mergeCell ref="U19:U20"/>
    <mergeCell ref="V19:V20"/>
    <mergeCell ref="W19:W20"/>
    <mergeCell ref="O19:O20"/>
    <mergeCell ref="P19:P20"/>
    <mergeCell ref="Q19:Q20"/>
    <mergeCell ref="R19:R20"/>
    <mergeCell ref="S19:S20"/>
    <mergeCell ref="T19:T20"/>
    <mergeCell ref="E19:E20"/>
    <mergeCell ref="G19:H20"/>
    <mergeCell ref="I19:K20"/>
    <mergeCell ref="L19:L20"/>
    <mergeCell ref="M19:M20"/>
    <mergeCell ref="N19:N20"/>
    <mergeCell ref="CA22:CJ22"/>
    <mergeCell ref="CK22:CL22"/>
    <mergeCell ref="CS22:CT22"/>
    <mergeCell ref="CW22:DI22"/>
    <mergeCell ref="I17:K18"/>
    <mergeCell ref="L17:N18"/>
    <mergeCell ref="O17:Q18"/>
    <mergeCell ref="R17:T18"/>
    <mergeCell ref="U17:W18"/>
    <mergeCell ref="AW22:AW23"/>
    <mergeCell ref="AX22:AX23"/>
    <mergeCell ref="BE22:BE23"/>
    <mergeCell ref="BF22:BF23"/>
    <mergeCell ref="BG22:BG23"/>
    <mergeCell ref="BW22:BX22"/>
    <mergeCell ref="AC16:AC18"/>
    <mergeCell ref="AK22:AK23"/>
    <mergeCell ref="AL22:AL23"/>
    <mergeCell ref="AS22:AS23"/>
    <mergeCell ref="AT22:AT23"/>
    <mergeCell ref="AU22:AU23"/>
    <mergeCell ref="X16:Z18"/>
    <mergeCell ref="AA16:AA18"/>
    <mergeCell ref="AB16:AB18"/>
    <mergeCell ref="CP20:CQ21"/>
    <mergeCell ref="CR20:CR21"/>
    <mergeCell ref="DE20:DG21"/>
    <mergeCell ref="DH20:DI21"/>
    <mergeCell ref="BF16:BF17"/>
    <mergeCell ref="BG16:BG17"/>
    <mergeCell ref="AL16:AL17"/>
    <mergeCell ref="AS16:AS17"/>
    <mergeCell ref="E16:H18"/>
    <mergeCell ref="I16:K16"/>
    <mergeCell ref="L16:N16"/>
    <mergeCell ref="O16:Q16"/>
    <mergeCell ref="R16:T16"/>
    <mergeCell ref="U16:W16"/>
    <mergeCell ref="BG20:BG21"/>
    <mergeCell ref="BS20:BV21"/>
    <mergeCell ref="CG20:CH21"/>
    <mergeCell ref="CI20:CL21"/>
    <mergeCell ref="CM20:CM21"/>
    <mergeCell ref="CN20:CO21"/>
    <mergeCell ref="AT20:AT21"/>
    <mergeCell ref="AU20:AU21"/>
    <mergeCell ref="AW20:AW21"/>
    <mergeCell ref="AX20:AX21"/>
    <mergeCell ref="BE20:BE21"/>
    <mergeCell ref="BF20:BF21"/>
    <mergeCell ref="AK20:AK21"/>
    <mergeCell ref="AL20:AL21"/>
    <mergeCell ref="AS20:AS21"/>
    <mergeCell ref="AW18:AW19"/>
    <mergeCell ref="AX18:AX19"/>
    <mergeCell ref="BE18:BE19"/>
    <mergeCell ref="BF18:BF19"/>
    <mergeCell ref="BG18:BG19"/>
    <mergeCell ref="AK18:AK19"/>
    <mergeCell ref="AL18:AL19"/>
    <mergeCell ref="AS18:AS19"/>
    <mergeCell ref="AT18:AT19"/>
    <mergeCell ref="AU18:AU19"/>
    <mergeCell ref="BE16:BE17"/>
    <mergeCell ref="AK14:AK15"/>
    <mergeCell ref="AL14:AL15"/>
    <mergeCell ref="AS14:AS15"/>
    <mergeCell ref="AT14:AT15"/>
    <mergeCell ref="AU14:AU15"/>
    <mergeCell ref="AW14:AW15"/>
    <mergeCell ref="AX14:AX15"/>
    <mergeCell ref="BE14:BE15"/>
    <mergeCell ref="BF14:BF15"/>
    <mergeCell ref="BW13:BX13"/>
    <mergeCell ref="CA13:CJ13"/>
    <mergeCell ref="CK13:CL13"/>
    <mergeCell ref="CS13:CT13"/>
    <mergeCell ref="BG14:BG15"/>
    <mergeCell ref="AK16:AK17"/>
    <mergeCell ref="AE13:AE14"/>
    <mergeCell ref="AF13:AF14"/>
    <mergeCell ref="AG13:AG14"/>
    <mergeCell ref="AH13:AH14"/>
    <mergeCell ref="AI13:AI14"/>
    <mergeCell ref="X13:X14"/>
    <mergeCell ref="Y13:Y14"/>
    <mergeCell ref="Z13:Z14"/>
    <mergeCell ref="AA13:AA14"/>
    <mergeCell ref="AB13:AB14"/>
    <mergeCell ref="AC13:AC14"/>
    <mergeCell ref="S13:S14"/>
    <mergeCell ref="T13:T14"/>
    <mergeCell ref="U13:W14"/>
    <mergeCell ref="M13:M14"/>
    <mergeCell ref="N13:N14"/>
    <mergeCell ref="O13:O14"/>
    <mergeCell ref="P13:P14"/>
    <mergeCell ref="Q13:Q14"/>
    <mergeCell ref="R13:R14"/>
    <mergeCell ref="E13:E14"/>
    <mergeCell ref="G13:H14"/>
    <mergeCell ref="I13:I14"/>
    <mergeCell ref="J13:J14"/>
    <mergeCell ref="K13:K14"/>
    <mergeCell ref="L13:L14"/>
    <mergeCell ref="CP11:CQ12"/>
    <mergeCell ref="CR11:CR12"/>
    <mergeCell ref="DE11:DG12"/>
    <mergeCell ref="DH11:DI12"/>
    <mergeCell ref="AK12:AK13"/>
    <mergeCell ref="AL12:AL13"/>
    <mergeCell ref="AS12:AS13"/>
    <mergeCell ref="AT12:AT13"/>
    <mergeCell ref="AU12:AU13"/>
    <mergeCell ref="AW12:AW13"/>
    <mergeCell ref="BS11:BV12"/>
    <mergeCell ref="CG11:CH12"/>
    <mergeCell ref="CI11:CL12"/>
    <mergeCell ref="CM11:CM12"/>
    <mergeCell ref="CN11:CO12"/>
    <mergeCell ref="AX12:AX13"/>
    <mergeCell ref="BE12:BE13"/>
    <mergeCell ref="BF12:BF13"/>
    <mergeCell ref="BG12:BG13"/>
    <mergeCell ref="BE10:BE11"/>
    <mergeCell ref="BF10:BF11"/>
    <mergeCell ref="BG10:BG11"/>
    <mergeCell ref="AK10:AK11"/>
    <mergeCell ref="CW13:DI13"/>
    <mergeCell ref="T9:T10"/>
    <mergeCell ref="U9:U10"/>
    <mergeCell ref="AF11:AF12"/>
    <mergeCell ref="AG11:AG12"/>
    <mergeCell ref="AH11:AH12"/>
    <mergeCell ref="AI11:AI12"/>
    <mergeCell ref="Y11:Y12"/>
    <mergeCell ref="Z11:Z12"/>
    <mergeCell ref="AA11:AA12"/>
    <mergeCell ref="AB11:AB12"/>
    <mergeCell ref="AC11:AC12"/>
    <mergeCell ref="AE11:AE12"/>
    <mergeCell ref="X11:X12"/>
    <mergeCell ref="V11:V12"/>
    <mergeCell ref="W11:W12"/>
    <mergeCell ref="N11:N12"/>
    <mergeCell ref="O11:O12"/>
    <mergeCell ref="P11:P12"/>
    <mergeCell ref="Q11:Q12"/>
    <mergeCell ref="R11:T12"/>
    <mergeCell ref="U11:U12"/>
    <mergeCell ref="Q7:Q8"/>
    <mergeCell ref="R7:R8"/>
    <mergeCell ref="E11:E12"/>
    <mergeCell ref="G11:H12"/>
    <mergeCell ref="I11:I12"/>
    <mergeCell ref="J11:J12"/>
    <mergeCell ref="K11:K12"/>
    <mergeCell ref="L11:L12"/>
    <mergeCell ref="M11:M12"/>
    <mergeCell ref="AL10:AL11"/>
    <mergeCell ref="AS10:AS11"/>
    <mergeCell ref="AT10:AT11"/>
    <mergeCell ref="AU10:AU11"/>
    <mergeCell ref="AW10:AW11"/>
    <mergeCell ref="AX10:AX11"/>
    <mergeCell ref="AF9:AF10"/>
    <mergeCell ref="AG9:AG10"/>
    <mergeCell ref="AH9:AH10"/>
    <mergeCell ref="AI9:AI10"/>
    <mergeCell ref="Y9:Y10"/>
    <mergeCell ref="Z9:Z10"/>
    <mergeCell ref="AA9:AA10"/>
    <mergeCell ref="AB9:AB10"/>
    <mergeCell ref="AC9:AC10"/>
    <mergeCell ref="AE9:AE10"/>
    <mergeCell ref="X9:X10"/>
    <mergeCell ref="V9:V10"/>
    <mergeCell ref="W9:W10"/>
    <mergeCell ref="N9:N10"/>
    <mergeCell ref="O9:Q10"/>
    <mergeCell ref="R9:R10"/>
    <mergeCell ref="S9:S10"/>
    <mergeCell ref="U5:U6"/>
    <mergeCell ref="V5:V6"/>
    <mergeCell ref="BE8:BE9"/>
    <mergeCell ref="BF8:BF9"/>
    <mergeCell ref="BG8:BG9"/>
    <mergeCell ref="E9:E10"/>
    <mergeCell ref="G9:H10"/>
    <mergeCell ref="I9:I10"/>
    <mergeCell ref="J9:J10"/>
    <mergeCell ref="K9:K10"/>
    <mergeCell ref="L9:L10"/>
    <mergeCell ref="M9:M10"/>
    <mergeCell ref="AL8:AL9"/>
    <mergeCell ref="AS8:AS9"/>
    <mergeCell ref="AT8:AT9"/>
    <mergeCell ref="AU8:AU9"/>
    <mergeCell ref="AW8:AW9"/>
    <mergeCell ref="AX8:AX9"/>
    <mergeCell ref="AF7:AF8"/>
    <mergeCell ref="AG7:AG8"/>
    <mergeCell ref="AH7:AH8"/>
    <mergeCell ref="AI7:AI8"/>
    <mergeCell ref="Y7:Y8"/>
    <mergeCell ref="Z7:Z8"/>
    <mergeCell ref="AA7:AA8"/>
    <mergeCell ref="AB7:AB8"/>
    <mergeCell ref="AC7:AC8"/>
    <mergeCell ref="AE7:AE8"/>
    <mergeCell ref="X7:X8"/>
    <mergeCell ref="V7:V8"/>
    <mergeCell ref="W7:W8"/>
    <mergeCell ref="P7:P8"/>
    <mergeCell ref="I3:K4"/>
    <mergeCell ref="L3:N4"/>
    <mergeCell ref="S7:S8"/>
    <mergeCell ref="T7:T8"/>
    <mergeCell ref="U7:U8"/>
    <mergeCell ref="BE6:BE7"/>
    <mergeCell ref="BF6:BF7"/>
    <mergeCell ref="BG6:BG7"/>
    <mergeCell ref="E7:E8"/>
    <mergeCell ref="G7:H8"/>
    <mergeCell ref="I7:I8"/>
    <mergeCell ref="J7:J8"/>
    <mergeCell ref="K7:K8"/>
    <mergeCell ref="L7:N8"/>
    <mergeCell ref="O7:O8"/>
    <mergeCell ref="AL6:AL7"/>
    <mergeCell ref="AS6:AS7"/>
    <mergeCell ref="AT6:AT7"/>
    <mergeCell ref="AU6:AU7"/>
    <mergeCell ref="AW6:AW7"/>
    <mergeCell ref="AX6:AX7"/>
    <mergeCell ref="AH5:AH6"/>
    <mergeCell ref="AI5:AI6"/>
    <mergeCell ref="AK6:AK7"/>
    <mergeCell ref="AK8:AK9"/>
    <mergeCell ref="AA5:AA6"/>
    <mergeCell ref="AB5:AB6"/>
    <mergeCell ref="AC5:AC6"/>
    <mergeCell ref="AE5:AE6"/>
    <mergeCell ref="AF5:AF6"/>
    <mergeCell ref="AG5:AG6"/>
    <mergeCell ref="T5:T6"/>
    <mergeCell ref="AC2:AC4"/>
    <mergeCell ref="AK2:AK3"/>
    <mergeCell ref="W5:W6"/>
    <mergeCell ref="N5:N6"/>
    <mergeCell ref="O5:O6"/>
    <mergeCell ref="P5:P6"/>
    <mergeCell ref="Q5:Q6"/>
    <mergeCell ref="R5:R6"/>
    <mergeCell ref="S5:S6"/>
    <mergeCell ref="BW4:BX4"/>
    <mergeCell ref="CA4:CJ4"/>
    <mergeCell ref="CK4:CL4"/>
    <mergeCell ref="CS4:CT4"/>
    <mergeCell ref="CW4:DI4"/>
    <mergeCell ref="E5:E6"/>
    <mergeCell ref="G5:H6"/>
    <mergeCell ref="I5:K6"/>
    <mergeCell ref="L5:L6"/>
    <mergeCell ref="M5:M6"/>
    <mergeCell ref="AU4:AU5"/>
    <mergeCell ref="AW4:AW5"/>
    <mergeCell ref="AX4:AX5"/>
    <mergeCell ref="BE4:BE5"/>
    <mergeCell ref="BF4:BF5"/>
    <mergeCell ref="BG4:BG5"/>
    <mergeCell ref="AK4:AK5"/>
    <mergeCell ref="AL4:AL5"/>
    <mergeCell ref="AS4:AS5"/>
    <mergeCell ref="AT4:AT5"/>
    <mergeCell ref="X5:X6"/>
    <mergeCell ref="Y5:Y6"/>
    <mergeCell ref="Z5:Z6"/>
    <mergeCell ref="AK1:AU1"/>
    <mergeCell ref="AW1:BG1"/>
    <mergeCell ref="E2:H4"/>
    <mergeCell ref="I2:K2"/>
    <mergeCell ref="L2:N2"/>
    <mergeCell ref="O2:Q2"/>
    <mergeCell ref="R2:T2"/>
    <mergeCell ref="U2:W2"/>
    <mergeCell ref="O3:Q4"/>
    <mergeCell ref="R3:T4"/>
    <mergeCell ref="U3:W4"/>
    <mergeCell ref="CM2:CM3"/>
    <mergeCell ref="CN2:CO3"/>
    <mergeCell ref="CP2:CQ3"/>
    <mergeCell ref="CR2:CR3"/>
    <mergeCell ref="DE2:DG3"/>
    <mergeCell ref="DH2:DI3"/>
    <mergeCell ref="BE2:BE3"/>
    <mergeCell ref="BF2:BF3"/>
    <mergeCell ref="BG2:BG3"/>
    <mergeCell ref="BS2:BV3"/>
    <mergeCell ref="CG2:CH3"/>
    <mergeCell ref="CI2:CL3"/>
    <mergeCell ref="AL2:AL3"/>
    <mergeCell ref="AS2:AS3"/>
    <mergeCell ref="AT2:AT3"/>
    <mergeCell ref="AU2:AU3"/>
    <mergeCell ref="AW2:AW3"/>
    <mergeCell ref="AX2:AX3"/>
    <mergeCell ref="X2:Z4"/>
    <mergeCell ref="AA2:AA4"/>
    <mergeCell ref="AB2:AB4"/>
  </mergeCells>
  <conditionalFormatting sqref="D22:D56">
    <cfRule type="expression" dxfId="5" priority="2">
      <formula>#REF!=1</formula>
    </cfRule>
  </conditionalFormatting>
  <printOptions horizontalCentered="1" verticalCentered="1"/>
  <pageMargins left="0.25" right="0.25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X273"/>
  <sheetViews>
    <sheetView topLeftCell="F2" zoomScale="90" zoomScaleNormal="90" workbookViewId="0">
      <selection activeCell="G2" sqref="G2:J4"/>
    </sheetView>
  </sheetViews>
  <sheetFormatPr defaultRowHeight="23.25" customHeight="1" x14ac:dyDescent="0.25"/>
  <cols>
    <col min="1" max="1" width="2.85546875" style="1" customWidth="1"/>
    <col min="2" max="3" width="5.140625" customWidth="1"/>
    <col min="4" max="4" width="22.85546875" customWidth="1"/>
    <col min="5" max="5" width="7.140625" style="1" customWidth="1"/>
    <col min="6" max="6" width="4" style="1" customWidth="1"/>
    <col min="7" max="7" width="3.5703125" customWidth="1"/>
    <col min="8" max="8" width="3.5703125" style="2" customWidth="1"/>
    <col min="9" max="9" width="4.28515625" customWidth="1"/>
    <col min="10" max="10" width="21.42578125" style="3" customWidth="1"/>
    <col min="11" max="11" width="8.5703125" customWidth="1"/>
    <col min="12" max="12" width="2.85546875" customWidth="1"/>
    <col min="13" max="14" width="8.5703125" customWidth="1"/>
    <col min="15" max="15" width="2.85546875" customWidth="1"/>
    <col min="16" max="17" width="8.5703125" customWidth="1"/>
    <col min="18" max="18" width="2.85546875" customWidth="1"/>
    <col min="19" max="20" width="8.5703125" customWidth="1"/>
    <col min="21" max="21" width="2.85546875" customWidth="1"/>
    <col min="22" max="23" width="8.5703125" customWidth="1"/>
    <col min="24" max="24" width="2.85546875" customWidth="1"/>
    <col min="25" max="26" width="8.5703125" customWidth="1"/>
    <col min="27" max="27" width="2.85546875" customWidth="1"/>
    <col min="28" max="29" width="8.5703125" customWidth="1"/>
    <col min="30" max="30" width="2.85546875" customWidth="1"/>
    <col min="31" max="32" width="8.5703125" customWidth="1"/>
    <col min="33" max="33" width="2.85546875" customWidth="1"/>
    <col min="34" max="34" width="8.5703125" customWidth="1"/>
    <col min="35" max="35" width="5" customWidth="1"/>
    <col min="36" max="36" width="2.140625" customWidth="1"/>
    <col min="37" max="37" width="5" customWidth="1"/>
    <col min="38" max="38" width="4.28515625" customWidth="1"/>
    <col min="39" max="39" width="10" customWidth="1"/>
    <col min="40" max="40" width="12.140625" customWidth="1"/>
    <col min="41" max="41" width="7.140625" style="4" customWidth="1"/>
    <col min="42" max="49" width="4.28515625" style="5" hidden="1" customWidth="1"/>
    <col min="50" max="50" width="7.140625" style="4" customWidth="1"/>
    <col min="51" max="55" width="9.28515625" customWidth="1"/>
    <col min="56" max="56" width="28.5703125" customWidth="1"/>
    <col min="57" max="57" width="2.85546875" customWidth="1"/>
    <col min="58" max="58" width="28.5703125" customWidth="1"/>
    <col min="59" max="59" width="7.85546875" customWidth="1"/>
    <col min="60" max="60" width="2.85546875" customWidth="1"/>
    <col min="61" max="61" width="7.85546875" customWidth="1"/>
    <col min="62" max="62" width="1.5703125" customWidth="1"/>
    <col min="63" max="67" width="9.28515625" customWidth="1"/>
    <col min="68" max="68" width="28.5703125" customWidth="1"/>
    <col min="69" max="69" width="2.85546875" customWidth="1"/>
    <col min="70" max="70" width="28.5703125" customWidth="1"/>
    <col min="71" max="71" width="7.85546875" customWidth="1"/>
    <col min="72" max="72" width="2.85546875" customWidth="1"/>
    <col min="73" max="73" width="7.85546875" customWidth="1"/>
    <col min="74" max="74" width="7.140625" customWidth="1"/>
    <col min="75" max="82" width="9.140625" style="6" hidden="1" customWidth="1"/>
    <col min="83" max="83" width="7.140625" customWidth="1"/>
    <col min="84" max="128" width="5" customWidth="1"/>
  </cols>
  <sheetData>
    <row r="1" spans="2:128" ht="23.25" customHeight="1" thickTop="1" thickBot="1" x14ac:dyDescent="0.3">
      <c r="AY1" s="481" t="s">
        <v>0</v>
      </c>
      <c r="AZ1" s="481"/>
      <c r="BA1" s="481"/>
      <c r="BB1" s="481"/>
      <c r="BC1" s="481"/>
      <c r="BD1" s="481"/>
      <c r="BE1" s="481"/>
      <c r="BF1" s="481"/>
      <c r="BG1" s="481"/>
      <c r="BH1" s="481"/>
      <c r="BI1" s="481"/>
      <c r="BK1" s="481" t="s">
        <v>1</v>
      </c>
      <c r="BL1" s="481"/>
      <c r="BM1" s="481"/>
      <c r="BN1" s="481"/>
      <c r="BO1" s="481"/>
      <c r="BP1" s="481"/>
      <c r="BQ1" s="481"/>
      <c r="BR1" s="481"/>
      <c r="BS1" s="481"/>
      <c r="BT1" s="481"/>
      <c r="BU1" s="481"/>
      <c r="CF1" s="113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5"/>
    </row>
    <row r="2" spans="2:128" ht="23.25" customHeight="1" thickTop="1" x14ac:dyDescent="0.3">
      <c r="B2">
        <v>1</v>
      </c>
      <c r="C2" t="s">
        <v>50</v>
      </c>
      <c r="D2" t="str">
        <f>LOOKUP(C2,'Modří (15)'!$G$45:$G$50,'Modří (15)'!$H$45:$H$50)</f>
        <v>Masarykova "B"</v>
      </c>
      <c r="G2" s="861" t="s">
        <v>54</v>
      </c>
      <c r="H2" s="862"/>
      <c r="I2" s="862"/>
      <c r="J2" s="863"/>
      <c r="K2" s="867">
        <f>G6</f>
        <v>1</v>
      </c>
      <c r="L2" s="868"/>
      <c r="M2" s="868"/>
      <c r="N2" s="868">
        <f>G8</f>
        <v>2</v>
      </c>
      <c r="O2" s="868"/>
      <c r="P2" s="868"/>
      <c r="Q2" s="868">
        <f>G10</f>
        <v>3</v>
      </c>
      <c r="R2" s="868"/>
      <c r="S2" s="868"/>
      <c r="T2" s="868">
        <f>G12</f>
        <v>4</v>
      </c>
      <c r="U2" s="868"/>
      <c r="V2" s="868"/>
      <c r="W2" s="868">
        <f>G14</f>
        <v>5</v>
      </c>
      <c r="X2" s="868"/>
      <c r="Y2" s="868"/>
      <c r="Z2" s="868">
        <f>G16</f>
        <v>6</v>
      </c>
      <c r="AA2" s="868"/>
      <c r="AB2" s="868"/>
      <c r="AC2" s="868">
        <f>G18</f>
        <v>7</v>
      </c>
      <c r="AD2" s="868"/>
      <c r="AE2" s="868"/>
      <c r="AF2" s="868">
        <f>G20</f>
        <v>8</v>
      </c>
      <c r="AG2" s="868"/>
      <c r="AH2" s="869"/>
      <c r="AI2" s="870" t="s">
        <v>3</v>
      </c>
      <c r="AJ2" s="871"/>
      <c r="AK2" s="872"/>
      <c r="AL2" s="879" t="s">
        <v>4</v>
      </c>
      <c r="AM2" s="882" t="s">
        <v>5</v>
      </c>
      <c r="AN2" s="885" t="s">
        <v>55</v>
      </c>
      <c r="AY2" s="766" t="s">
        <v>59</v>
      </c>
      <c r="AZ2" s="764">
        <v>0.51250000000000007</v>
      </c>
      <c r="BA2" s="116">
        <v>31</v>
      </c>
      <c r="BB2" s="275" t="s">
        <v>8</v>
      </c>
      <c r="BC2" s="117" t="s">
        <v>9</v>
      </c>
      <c r="BD2" s="118">
        <v>6</v>
      </c>
      <c r="BE2" s="850" t="s">
        <v>10</v>
      </c>
      <c r="BF2" s="119">
        <v>8</v>
      </c>
      <c r="BG2" s="330"/>
      <c r="BH2" s="332" t="s">
        <v>10</v>
      </c>
      <c r="BI2" s="328"/>
      <c r="BK2" s="766" t="s">
        <v>59</v>
      </c>
      <c r="BL2" s="764">
        <f>AZ2</f>
        <v>0.51250000000000007</v>
      </c>
      <c r="BM2" s="116">
        <f>BA2+1</f>
        <v>32</v>
      </c>
      <c r="BN2" s="275" t="s">
        <v>8</v>
      </c>
      <c r="BO2" s="117" t="s">
        <v>9</v>
      </c>
      <c r="BP2" s="118">
        <v>4</v>
      </c>
      <c r="BQ2" s="850" t="s">
        <v>10</v>
      </c>
      <c r="BR2" s="119">
        <v>5</v>
      </c>
      <c r="BS2" s="330"/>
      <c r="BT2" s="332" t="s">
        <v>10</v>
      </c>
      <c r="BU2" s="328"/>
      <c r="BW2" s="6" t="str">
        <f>AY2</f>
        <v>20. KOLO</v>
      </c>
      <c r="BX2" s="6">
        <f t="shared" ref="BX2:CC2" si="0">AZ2</f>
        <v>0.51250000000000007</v>
      </c>
      <c r="BY2" s="6">
        <f t="shared" si="0"/>
        <v>31</v>
      </c>
      <c r="BZ2" s="6" t="str">
        <f t="shared" si="0"/>
        <v>HŘIŠTĚ</v>
      </c>
      <c r="CA2" s="6" t="str">
        <f t="shared" si="0"/>
        <v>skupina</v>
      </c>
      <c r="CB2" s="6">
        <f t="shared" si="0"/>
        <v>6</v>
      </c>
      <c r="CC2" s="6" t="str">
        <f t="shared" si="0"/>
        <v>:</v>
      </c>
      <c r="CD2" s="6">
        <f>BF2</f>
        <v>8</v>
      </c>
      <c r="CF2" s="120"/>
      <c r="CG2" s="761" t="str">
        <f>BW2</f>
        <v>20. KOLO</v>
      </c>
      <c r="CH2" s="761"/>
      <c r="CI2" s="761"/>
      <c r="CJ2" s="76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762">
        <f>BY2</f>
        <v>31</v>
      </c>
      <c r="CV2" s="762"/>
      <c r="CW2" s="763" t="s">
        <v>11</v>
      </c>
      <c r="CX2" s="763"/>
      <c r="CY2" s="763"/>
      <c r="CZ2" s="763"/>
      <c r="DA2" s="755" t="s">
        <v>12</v>
      </c>
      <c r="DB2" s="756">
        <f>BX2</f>
        <v>0.51250000000000007</v>
      </c>
      <c r="DC2" s="756"/>
      <c r="DD2" s="757" t="s">
        <v>9</v>
      </c>
      <c r="DE2" s="757"/>
      <c r="DF2" s="758" t="str">
        <f>CA3</f>
        <v>F</v>
      </c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2"/>
      <c r="DS2" s="759" t="s">
        <v>13</v>
      </c>
      <c r="DT2" s="759"/>
      <c r="DU2" s="759"/>
      <c r="DV2" s="760">
        <f>BZ3</f>
        <v>1</v>
      </c>
      <c r="DW2" s="760"/>
      <c r="DX2" s="123"/>
    </row>
    <row r="3" spans="2:128" ht="23.25" customHeight="1" thickBot="1" x14ac:dyDescent="0.35">
      <c r="B3">
        <f>B2+1</f>
        <v>2</v>
      </c>
      <c r="C3" t="s">
        <v>51</v>
      </c>
      <c r="D3" t="str">
        <f>LOOKUP(C3,'Modří (15)'!$G$45:$G$50,'Modří (15)'!$H$45:$H$50)</f>
        <v>Pečky "A"</v>
      </c>
      <c r="G3" s="864"/>
      <c r="H3" s="865"/>
      <c r="I3" s="865"/>
      <c r="J3" s="866"/>
      <c r="K3" s="898" t="str">
        <f>H6</f>
        <v>A1</v>
      </c>
      <c r="L3" s="890"/>
      <c r="M3" s="890"/>
      <c r="N3" s="890" t="str">
        <f>H8</f>
        <v>A2</v>
      </c>
      <c r="O3" s="890"/>
      <c r="P3" s="890"/>
      <c r="Q3" s="890" t="str">
        <f>H10</f>
        <v>B1</v>
      </c>
      <c r="R3" s="890"/>
      <c r="S3" s="890"/>
      <c r="T3" s="890" t="str">
        <f>H12</f>
        <v>B2</v>
      </c>
      <c r="U3" s="890"/>
      <c r="V3" s="890"/>
      <c r="W3" s="890" t="str">
        <f>H14</f>
        <v>C1</v>
      </c>
      <c r="X3" s="890"/>
      <c r="Y3" s="890"/>
      <c r="Z3" s="890" t="str">
        <f>H16</f>
        <v>C2</v>
      </c>
      <c r="AA3" s="890"/>
      <c r="AB3" s="890"/>
      <c r="AC3" s="890" t="str">
        <f>H18</f>
        <v>C3</v>
      </c>
      <c r="AD3" s="890"/>
      <c r="AE3" s="890"/>
      <c r="AF3" s="890" t="str">
        <f>H20</f>
        <v>A3</v>
      </c>
      <c r="AG3" s="890"/>
      <c r="AH3" s="891"/>
      <c r="AI3" s="873"/>
      <c r="AJ3" s="874"/>
      <c r="AK3" s="875"/>
      <c r="AL3" s="880"/>
      <c r="AM3" s="883"/>
      <c r="AN3" s="886"/>
      <c r="AY3" s="767"/>
      <c r="AZ3" s="765"/>
      <c r="BA3" s="124" t="s">
        <v>14</v>
      </c>
      <c r="BB3" s="276">
        <v>1</v>
      </c>
      <c r="BC3" s="125" t="s">
        <v>54</v>
      </c>
      <c r="BD3" s="126" t="str">
        <f>LOOKUP(BD2,$B$2:$B$9,$D$2:$D$9)</f>
        <v>Velim</v>
      </c>
      <c r="BE3" s="851"/>
      <c r="BF3" s="127" t="str">
        <f>LOOKUP(BF2,$B$2:$B$9,$D$2:$D$9)</f>
        <v>Lipanská</v>
      </c>
      <c r="BG3" s="331"/>
      <c r="BH3" s="333"/>
      <c r="BI3" s="329"/>
      <c r="BK3" s="767"/>
      <c r="BL3" s="765"/>
      <c r="BM3" s="124" t="s">
        <v>14</v>
      </c>
      <c r="BN3" s="276">
        <v>2</v>
      </c>
      <c r="BO3" s="125" t="s">
        <v>54</v>
      </c>
      <c r="BP3" s="126" t="str">
        <f>LOOKUP(BP2,$B$2:$B$9,$D$2:$D$9)</f>
        <v>Ovčárecká "A"</v>
      </c>
      <c r="BQ3" s="851"/>
      <c r="BR3" s="127" t="str">
        <f>LOOKUP(BR2,$B$2:$B$9,$D$2:$D$9)</f>
        <v>Kmochova "A"</v>
      </c>
      <c r="BS3" s="331"/>
      <c r="BT3" s="333"/>
      <c r="BU3" s="329"/>
      <c r="BZ3" s="6">
        <f>BB3</f>
        <v>1</v>
      </c>
      <c r="CA3" s="6" t="str">
        <f>BC3</f>
        <v>F</v>
      </c>
      <c r="CB3" s="6" t="str">
        <f>BD3</f>
        <v>Velim</v>
      </c>
      <c r="CC3" s="6">
        <f>BE3</f>
        <v>0</v>
      </c>
      <c r="CD3" s="6" t="str">
        <f>BF3</f>
        <v>Lipanská</v>
      </c>
      <c r="CF3" s="120"/>
      <c r="CG3" s="761"/>
      <c r="CH3" s="761"/>
      <c r="CI3" s="761"/>
      <c r="CJ3" s="76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762"/>
      <c r="CV3" s="762"/>
      <c r="CW3" s="763"/>
      <c r="CX3" s="763"/>
      <c r="CY3" s="763"/>
      <c r="CZ3" s="763"/>
      <c r="DA3" s="755"/>
      <c r="DB3" s="756"/>
      <c r="DC3" s="756"/>
      <c r="DD3" s="757"/>
      <c r="DE3" s="757"/>
      <c r="DF3" s="758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2"/>
      <c r="DS3" s="759"/>
      <c r="DT3" s="759"/>
      <c r="DU3" s="759"/>
      <c r="DV3" s="760"/>
      <c r="DW3" s="760"/>
      <c r="DX3" s="123"/>
    </row>
    <row r="4" spans="2:128" ht="23.25" customHeight="1" thickTop="1" thickBot="1" x14ac:dyDescent="0.35">
      <c r="B4">
        <f t="shared" ref="B4:B9" si="1">B3+1</f>
        <v>3</v>
      </c>
      <c r="C4" t="s">
        <v>52</v>
      </c>
      <c r="D4" t="str">
        <f>LOOKUP(C4,'Modří (15)'!$G$45:$G$50,'Modří (15)'!$H$45:$H$50)</f>
        <v>Pečky "B"</v>
      </c>
      <c r="G4" s="864"/>
      <c r="H4" s="865"/>
      <c r="I4" s="865"/>
      <c r="J4" s="866"/>
      <c r="K4" s="892" t="str">
        <f>I6</f>
        <v>Masarykova "B"</v>
      </c>
      <c r="L4" s="893"/>
      <c r="M4" s="893"/>
      <c r="N4" s="893" t="str">
        <f>I8</f>
        <v>Pečky "A"</v>
      </c>
      <c r="O4" s="893"/>
      <c r="P4" s="893"/>
      <c r="Q4" s="893" t="str">
        <f>I10</f>
        <v>Pečky "B"</v>
      </c>
      <c r="R4" s="893"/>
      <c r="S4" s="893"/>
      <c r="T4" s="893" t="str">
        <f>I12</f>
        <v>Ovčárecká "A"</v>
      </c>
      <c r="U4" s="893"/>
      <c r="V4" s="893"/>
      <c r="W4" s="893" t="str">
        <f>I14</f>
        <v>Kmochova "A"</v>
      </c>
      <c r="X4" s="893"/>
      <c r="Y4" s="893"/>
      <c r="Z4" s="893" t="str">
        <f>I16</f>
        <v>Velim</v>
      </c>
      <c r="AA4" s="893"/>
      <c r="AB4" s="893"/>
      <c r="AC4" s="893" t="str">
        <f>I18</f>
        <v>Masarykova "A"</v>
      </c>
      <c r="AD4" s="893"/>
      <c r="AE4" s="893"/>
      <c r="AF4" s="893" t="str">
        <f>I20</f>
        <v>Lipanská</v>
      </c>
      <c r="AG4" s="893"/>
      <c r="AH4" s="896"/>
      <c r="AI4" s="873"/>
      <c r="AJ4" s="874"/>
      <c r="AK4" s="875"/>
      <c r="AL4" s="880"/>
      <c r="AM4" s="883"/>
      <c r="AN4" s="886"/>
      <c r="AO4" s="77"/>
      <c r="AY4" s="802" t="s">
        <v>60</v>
      </c>
      <c r="AZ4" s="764">
        <f>AZ2+$AZ$25</f>
        <v>0.52083333333333337</v>
      </c>
      <c r="BA4" s="116">
        <f>BA2+4</f>
        <v>35</v>
      </c>
      <c r="BB4" s="275" t="s">
        <v>8</v>
      </c>
      <c r="BC4" s="117" t="s">
        <v>9</v>
      </c>
      <c r="BD4" s="118">
        <v>5</v>
      </c>
      <c r="BE4" s="850" t="s">
        <v>10</v>
      </c>
      <c r="BF4" s="119">
        <v>8</v>
      </c>
      <c r="BG4" s="330"/>
      <c r="BH4" s="332" t="s">
        <v>10</v>
      </c>
      <c r="BI4" s="328"/>
      <c r="BK4" s="802" t="s">
        <v>60</v>
      </c>
      <c r="BL4" s="764">
        <f>BL2+$AZ$25</f>
        <v>0.52083333333333337</v>
      </c>
      <c r="BM4" s="116">
        <f>BM2+4</f>
        <v>36</v>
      </c>
      <c r="BN4" s="275" t="s">
        <v>8</v>
      </c>
      <c r="BO4" s="117" t="s">
        <v>9</v>
      </c>
      <c r="BP4" s="118">
        <v>1</v>
      </c>
      <c r="BQ4" s="850" t="s">
        <v>10</v>
      </c>
      <c r="BR4" s="119">
        <v>7</v>
      </c>
      <c r="BS4" s="330"/>
      <c r="BT4" s="332" t="s">
        <v>10</v>
      </c>
      <c r="BU4" s="328"/>
      <c r="CF4" s="120"/>
      <c r="CG4" s="128"/>
      <c r="CH4" s="128"/>
      <c r="CI4" s="128"/>
      <c r="CJ4" s="128"/>
      <c r="CK4" s="587" t="s">
        <v>16</v>
      </c>
      <c r="CL4" s="587"/>
      <c r="CM4" s="90">
        <f>CB2</f>
        <v>6</v>
      </c>
      <c r="CN4" s="91" t="s">
        <v>17</v>
      </c>
      <c r="CO4" s="585" t="str">
        <f>LOOKUP(CM4,$B$2:$B$9,$D$2:$D$9)</f>
        <v>Velim</v>
      </c>
      <c r="CP4" s="585"/>
      <c r="CQ4" s="585"/>
      <c r="CR4" s="585"/>
      <c r="CS4" s="585"/>
      <c r="CT4" s="585"/>
      <c r="CU4" s="585"/>
      <c r="CV4" s="585"/>
      <c r="CW4" s="585"/>
      <c r="CX4" s="585"/>
      <c r="CY4" s="789"/>
      <c r="CZ4" s="789"/>
      <c r="DA4" s="129"/>
      <c r="DB4" s="129"/>
      <c r="DC4" s="129"/>
      <c r="DD4" s="129"/>
      <c r="DE4" s="129"/>
      <c r="DF4" s="128"/>
      <c r="DG4" s="587" t="s">
        <v>16</v>
      </c>
      <c r="DH4" s="587"/>
      <c r="DI4" s="90">
        <f>CD2</f>
        <v>8</v>
      </c>
      <c r="DJ4" s="91" t="s">
        <v>17</v>
      </c>
      <c r="DK4" s="585" t="str">
        <f>LOOKUP(DI4,$B$2:$B$9,$D$2:$D$9)</f>
        <v>Lipanská</v>
      </c>
      <c r="DL4" s="585"/>
      <c r="DM4" s="585"/>
      <c r="DN4" s="585"/>
      <c r="DO4" s="585"/>
      <c r="DP4" s="585"/>
      <c r="DQ4" s="585"/>
      <c r="DR4" s="585"/>
      <c r="DS4" s="585"/>
      <c r="DT4" s="585"/>
      <c r="DU4" s="585"/>
      <c r="DV4" s="585"/>
      <c r="DW4" s="585"/>
      <c r="DX4" s="123"/>
    </row>
    <row r="5" spans="2:128" ht="23.25" customHeight="1" thickTop="1" thickBot="1" x14ac:dyDescent="0.35">
      <c r="B5">
        <f t="shared" si="1"/>
        <v>4</v>
      </c>
      <c r="C5" t="s">
        <v>53</v>
      </c>
      <c r="D5" t="str">
        <f>LOOKUP(C5,'Modří (15)'!$G$45:$G$50,'Modří (15)'!$H$45:$H$50)</f>
        <v>Ovčárecká "A"</v>
      </c>
      <c r="G5" s="911" t="s">
        <v>58</v>
      </c>
      <c r="H5" s="912"/>
      <c r="I5" s="912"/>
      <c r="J5" s="913"/>
      <c r="K5" s="894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5"/>
      <c r="AG5" s="895"/>
      <c r="AH5" s="897"/>
      <c r="AI5" s="876"/>
      <c r="AJ5" s="877"/>
      <c r="AK5" s="878"/>
      <c r="AL5" s="881"/>
      <c r="AM5" s="884"/>
      <c r="AN5" s="887"/>
      <c r="AP5" s="387">
        <f>IF(K6&gt;M6,2,IF(K6&lt;M6,1,0))</f>
        <v>0</v>
      </c>
      <c r="AQ5" s="387">
        <f>IF(N6&gt;P6,2,IF(N6&lt;P6,1,0))</f>
        <v>1</v>
      </c>
      <c r="AR5" s="387">
        <f>IF(Q6&gt;S6,2,IF(Q6&lt;S6,1,0))</f>
        <v>1</v>
      </c>
      <c r="AS5" s="387">
        <f>IF(T6&gt;V6,2,IF(T6&lt;V6,1,0))</f>
        <v>1</v>
      </c>
      <c r="AT5" s="387">
        <f>IF(W6&gt;Y6,2,IF(W6&lt;Y6,1,0))</f>
        <v>1</v>
      </c>
      <c r="AU5" s="387">
        <f>IF(Z6&gt;AB6,2,IF(Z6&lt;AB6,1,0))</f>
        <v>1</v>
      </c>
      <c r="AV5" s="387">
        <f>IF(AC6&gt;AE6,2,IF(AC6&lt;AE6,1,0))</f>
        <v>1</v>
      </c>
      <c r="AW5" s="387">
        <f>IF(AF6&gt;AH6,2,IF(AF6&lt;AH6,1,0))</f>
        <v>2</v>
      </c>
      <c r="AY5" s="802"/>
      <c r="AZ5" s="765"/>
      <c r="BA5" s="124" t="s">
        <v>14</v>
      </c>
      <c r="BB5" s="276">
        <f>BB3</f>
        <v>1</v>
      </c>
      <c r="BC5" s="125" t="s">
        <v>54</v>
      </c>
      <c r="BD5" s="126" t="str">
        <f>LOOKUP(BD4,$B$2:$B$9,$D$2:$D$9)</f>
        <v>Kmochova "A"</v>
      </c>
      <c r="BE5" s="851"/>
      <c r="BF5" s="127" t="str">
        <f>LOOKUP(BF4,$B$2:$B$9,$D$2:$D$9)</f>
        <v>Lipanská</v>
      </c>
      <c r="BG5" s="331"/>
      <c r="BH5" s="333"/>
      <c r="BI5" s="329"/>
      <c r="BK5" s="802"/>
      <c r="BL5" s="765"/>
      <c r="BM5" s="124" t="s">
        <v>14</v>
      </c>
      <c r="BN5" s="276">
        <f>BN3</f>
        <v>2</v>
      </c>
      <c r="BO5" s="125" t="s">
        <v>54</v>
      </c>
      <c r="BP5" s="126" t="str">
        <f>LOOKUP(BP4,$B$2:$B$9,$D$2:$D$9)</f>
        <v>Masarykova "B"</v>
      </c>
      <c r="BQ5" s="851"/>
      <c r="BR5" s="127" t="str">
        <f>LOOKUP(BR4,$B$2:$B$9,$D$2:$D$9)</f>
        <v>Masarykova "A"</v>
      </c>
      <c r="BS5" s="331"/>
      <c r="BT5" s="333"/>
      <c r="BU5" s="329"/>
      <c r="CF5" s="120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31"/>
      <c r="DS5" s="131"/>
      <c r="DT5" s="131"/>
      <c r="DU5" s="131"/>
      <c r="DV5" s="131"/>
      <c r="DW5" s="131"/>
      <c r="DX5" s="123"/>
    </row>
    <row r="6" spans="2:128" ht="23.25" customHeight="1" thickTop="1" thickBot="1" x14ac:dyDescent="0.35">
      <c r="B6">
        <f t="shared" si="1"/>
        <v>5</v>
      </c>
      <c r="C6" t="s">
        <v>67</v>
      </c>
      <c r="D6" t="str">
        <f>LOOKUP(C6,'Modří (15)'!$G$45:$G$50,'Modří (15)'!$H$45:$H$50)</f>
        <v>Kmochova "A"</v>
      </c>
      <c r="G6" s="899">
        <v>1</v>
      </c>
      <c r="H6" s="901" t="s">
        <v>50</v>
      </c>
      <c r="I6" s="903" t="str">
        <f>LOOKUP(G6,B$2:B$9,D$2:D$9)</f>
        <v>Masarykova "B"</v>
      </c>
      <c r="J6" s="904"/>
      <c r="K6" s="796"/>
      <c r="L6" s="797"/>
      <c r="M6" s="798"/>
      <c r="N6" s="907">
        <v>14</v>
      </c>
      <c r="O6" s="909" t="s">
        <v>10</v>
      </c>
      <c r="P6" s="914">
        <v>15</v>
      </c>
      <c r="Q6" s="787">
        <v>3</v>
      </c>
      <c r="R6" s="783" t="s">
        <v>10</v>
      </c>
      <c r="S6" s="785">
        <v>17</v>
      </c>
      <c r="T6" s="787">
        <v>9</v>
      </c>
      <c r="U6" s="783" t="s">
        <v>10</v>
      </c>
      <c r="V6" s="785">
        <v>15</v>
      </c>
      <c r="W6" s="787">
        <v>6</v>
      </c>
      <c r="X6" s="783" t="s">
        <v>10</v>
      </c>
      <c r="Y6" s="783">
        <v>14</v>
      </c>
      <c r="Z6" s="787">
        <v>9</v>
      </c>
      <c r="AA6" s="783" t="s">
        <v>10</v>
      </c>
      <c r="AB6" s="783">
        <v>15</v>
      </c>
      <c r="AC6" s="787">
        <v>10</v>
      </c>
      <c r="AD6" s="783" t="s">
        <v>10</v>
      </c>
      <c r="AE6" s="783">
        <v>17</v>
      </c>
      <c r="AF6" s="907">
        <v>18</v>
      </c>
      <c r="AG6" s="909" t="s">
        <v>10</v>
      </c>
      <c r="AH6" s="888">
        <v>12</v>
      </c>
      <c r="AI6" s="803">
        <f>K6+N6+Q6+T6+Z6+AF6+W6+AC6</f>
        <v>69</v>
      </c>
      <c r="AJ6" s="805" t="s">
        <v>10</v>
      </c>
      <c r="AK6" s="805">
        <f>M6+P6+S6+V6+AH6+Y6+AB6+AE6</f>
        <v>105</v>
      </c>
      <c r="AL6" s="814">
        <f>IF(AI6=0,0,AI6/AK6)</f>
        <v>0.65714285714285714</v>
      </c>
      <c r="AM6" s="816">
        <f>AP5+AQ5+AR5+AS5+AT5+AU5+AV5+AW5+(AL6/100)</f>
        <v>8.0065714285714282</v>
      </c>
      <c r="AN6" s="392">
        <f>IF(AM6=0,"",RANK(AM6,AM$6:AM$21))</f>
        <v>8</v>
      </c>
      <c r="AP6" s="387"/>
      <c r="AQ6" s="387"/>
      <c r="AR6" s="387"/>
      <c r="AS6" s="387"/>
      <c r="AT6" s="387"/>
      <c r="AU6" s="387"/>
      <c r="AV6" s="387"/>
      <c r="AW6" s="387"/>
      <c r="AY6" s="802" t="s">
        <v>129</v>
      </c>
      <c r="AZ6" s="764">
        <f>AZ4+$AZ$25</f>
        <v>0.52916666666666667</v>
      </c>
      <c r="BA6" s="116">
        <f>BA4+4</f>
        <v>39</v>
      </c>
      <c r="BB6" s="275" t="s">
        <v>8</v>
      </c>
      <c r="BC6" s="117" t="s">
        <v>9</v>
      </c>
      <c r="BD6" s="118">
        <v>1</v>
      </c>
      <c r="BE6" s="850" t="s">
        <v>10</v>
      </c>
      <c r="BF6" s="119">
        <v>4</v>
      </c>
      <c r="BG6" s="330"/>
      <c r="BH6" s="332" t="s">
        <v>10</v>
      </c>
      <c r="BI6" s="328"/>
      <c r="BK6" s="802" t="s">
        <v>129</v>
      </c>
      <c r="BL6" s="764">
        <f>BL4+$AZ$25</f>
        <v>0.52916666666666667</v>
      </c>
      <c r="BM6" s="116">
        <f>BM4+4</f>
        <v>40</v>
      </c>
      <c r="BN6" s="275" t="s">
        <v>8</v>
      </c>
      <c r="BO6" s="117" t="s">
        <v>9</v>
      </c>
      <c r="BP6" s="118">
        <v>2</v>
      </c>
      <c r="BQ6" s="850" t="s">
        <v>10</v>
      </c>
      <c r="BR6" s="119">
        <v>5</v>
      </c>
      <c r="BS6" s="330"/>
      <c r="BT6" s="332" t="s">
        <v>10</v>
      </c>
      <c r="BU6" s="328"/>
      <c r="CF6" s="120"/>
      <c r="CG6" s="94" t="s">
        <v>21</v>
      </c>
      <c r="CH6" s="95">
        <f>CM4</f>
        <v>6</v>
      </c>
      <c r="CI6" s="96" t="s">
        <v>10</v>
      </c>
      <c r="CJ6" s="97">
        <v>1</v>
      </c>
      <c r="CK6" s="97">
        <v>2</v>
      </c>
      <c r="CL6" s="97">
        <v>3</v>
      </c>
      <c r="CM6" s="97">
        <v>4</v>
      </c>
      <c r="CN6" s="97">
        <v>5</v>
      </c>
      <c r="CO6" s="97">
        <v>6</v>
      </c>
      <c r="CP6" s="97">
        <v>7</v>
      </c>
      <c r="CQ6" s="97">
        <v>8</v>
      </c>
      <c r="CR6" s="97">
        <v>9</v>
      </c>
      <c r="CS6" s="97">
        <v>10</v>
      </c>
      <c r="CT6" s="97">
        <v>11</v>
      </c>
      <c r="CU6" s="97">
        <v>12</v>
      </c>
      <c r="CV6" s="97">
        <v>13</v>
      </c>
      <c r="CW6" s="97">
        <v>14</v>
      </c>
      <c r="CX6" s="97">
        <v>15</v>
      </c>
      <c r="CY6" s="97">
        <v>16</v>
      </c>
      <c r="CZ6" s="97">
        <v>17</v>
      </c>
      <c r="DA6" s="97">
        <v>18</v>
      </c>
      <c r="DB6" s="97">
        <v>19</v>
      </c>
      <c r="DC6" s="97">
        <v>20</v>
      </c>
      <c r="DD6" s="97">
        <v>21</v>
      </c>
      <c r="DE6" s="97">
        <v>22</v>
      </c>
      <c r="DF6" s="97">
        <v>23</v>
      </c>
      <c r="DG6" s="97">
        <v>24</v>
      </c>
      <c r="DH6" s="97">
        <v>25</v>
      </c>
      <c r="DI6" s="97">
        <v>26</v>
      </c>
      <c r="DJ6" s="97">
        <v>27</v>
      </c>
      <c r="DK6" s="97">
        <v>28</v>
      </c>
      <c r="DL6" s="97">
        <v>29</v>
      </c>
      <c r="DM6" s="97">
        <v>30</v>
      </c>
      <c r="DN6" s="97">
        <v>31</v>
      </c>
      <c r="DO6" s="97">
        <v>32</v>
      </c>
      <c r="DP6" s="97">
        <v>33</v>
      </c>
      <c r="DQ6" s="97">
        <v>34</v>
      </c>
      <c r="DR6" s="98">
        <v>35</v>
      </c>
      <c r="DS6" s="98">
        <v>36</v>
      </c>
      <c r="DT6" s="98">
        <v>37</v>
      </c>
      <c r="DU6" s="98">
        <v>38</v>
      </c>
      <c r="DV6" s="98">
        <v>39</v>
      </c>
      <c r="DW6" s="98">
        <v>40</v>
      </c>
      <c r="DX6" s="123"/>
    </row>
    <row r="7" spans="2:128" ht="23.25" customHeight="1" thickTop="1" thickBot="1" x14ac:dyDescent="0.35">
      <c r="B7">
        <f t="shared" si="1"/>
        <v>6</v>
      </c>
      <c r="C7" t="s">
        <v>68</v>
      </c>
      <c r="D7" t="str">
        <f>LOOKUP(C7,'Modří (15)'!$G$45:$G$50,'Modří (15)'!$H$45:$H$50)</f>
        <v>Velim</v>
      </c>
      <c r="G7" s="900"/>
      <c r="H7" s="902"/>
      <c r="I7" s="905"/>
      <c r="J7" s="906"/>
      <c r="K7" s="799"/>
      <c r="L7" s="800"/>
      <c r="M7" s="801"/>
      <c r="N7" s="908"/>
      <c r="O7" s="910"/>
      <c r="P7" s="915"/>
      <c r="Q7" s="788"/>
      <c r="R7" s="784"/>
      <c r="S7" s="786"/>
      <c r="T7" s="788"/>
      <c r="U7" s="784"/>
      <c r="V7" s="786"/>
      <c r="W7" s="788"/>
      <c r="X7" s="784"/>
      <c r="Y7" s="784"/>
      <c r="Z7" s="788"/>
      <c r="AA7" s="784"/>
      <c r="AB7" s="784"/>
      <c r="AC7" s="788"/>
      <c r="AD7" s="784"/>
      <c r="AE7" s="784"/>
      <c r="AF7" s="908"/>
      <c r="AG7" s="910"/>
      <c r="AH7" s="889"/>
      <c r="AI7" s="804"/>
      <c r="AJ7" s="806"/>
      <c r="AK7" s="806"/>
      <c r="AL7" s="815"/>
      <c r="AM7" s="817"/>
      <c r="AN7" s="393"/>
      <c r="AP7" s="387">
        <f>IF(K8&gt;M8,2,IF(K8&lt;M8,1,0))</f>
        <v>2</v>
      </c>
      <c r="AQ7" s="387">
        <f>IF(N8&gt;P8,2,IF(N8&lt;P8,1,0))</f>
        <v>0</v>
      </c>
      <c r="AR7" s="387">
        <f>IF(Q8&gt;S8,2,IF(Q8&lt;S8,1,0))</f>
        <v>1</v>
      </c>
      <c r="AS7" s="387">
        <f>IF(T8&gt;V8,2,IF(T8&lt;V8,1,0))</f>
        <v>1</v>
      </c>
      <c r="AT7" s="387">
        <f>IF(W8&gt;Y8,2,IF(W8&lt;Y8,1,0))</f>
        <v>1</v>
      </c>
      <c r="AU7" s="387">
        <f>IF(Z8&gt;AB8,2,IF(Z8&lt;AB8,1,0))</f>
        <v>1</v>
      </c>
      <c r="AV7" s="387">
        <f>IF(AC8&gt;AE8,2,IF(AC8&lt;AE8,1,0))</f>
        <v>1</v>
      </c>
      <c r="AW7" s="387">
        <f>IF(AF8&gt;AH8,2,IF(AF8&lt;AH8,1,0))</f>
        <v>1</v>
      </c>
      <c r="AY7" s="802"/>
      <c r="AZ7" s="765"/>
      <c r="BA7" s="124" t="s">
        <v>14</v>
      </c>
      <c r="BB7" s="276">
        <f>BB5</f>
        <v>1</v>
      </c>
      <c r="BC7" s="125" t="s">
        <v>54</v>
      </c>
      <c r="BD7" s="126" t="str">
        <f>LOOKUP(BD6,$B$2:$B$9,$D$2:$D$9)</f>
        <v>Masarykova "B"</v>
      </c>
      <c r="BE7" s="851"/>
      <c r="BF7" s="127" t="str">
        <f>LOOKUP(BF6,$B$2:$B$9,$D$2:$D$9)</f>
        <v>Ovčárecká "A"</v>
      </c>
      <c r="BG7" s="331"/>
      <c r="BH7" s="333"/>
      <c r="BI7" s="329"/>
      <c r="BK7" s="802"/>
      <c r="BL7" s="765"/>
      <c r="BM7" s="124" t="s">
        <v>14</v>
      </c>
      <c r="BN7" s="276">
        <f>BN5</f>
        <v>2</v>
      </c>
      <c r="BO7" s="125" t="s">
        <v>54</v>
      </c>
      <c r="BP7" s="126" t="str">
        <f>LOOKUP(BP6,$B$2:$B$9,$D$2:$D$9)</f>
        <v>Pečky "A"</v>
      </c>
      <c r="BQ7" s="851"/>
      <c r="BR7" s="127" t="str">
        <f>LOOKUP(BR6,$B$2:$B$9,$D$2:$D$9)</f>
        <v>Kmochova "A"</v>
      </c>
      <c r="BS7" s="331"/>
      <c r="BT7" s="333"/>
      <c r="BU7" s="329"/>
      <c r="CF7" s="120"/>
      <c r="CG7" s="134"/>
      <c r="CH7" s="135"/>
      <c r="CI7" s="136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8"/>
      <c r="DS7" s="138"/>
      <c r="DT7" s="138"/>
      <c r="DU7" s="138"/>
      <c r="DV7" s="138"/>
      <c r="DW7" s="138"/>
      <c r="DX7" s="123"/>
    </row>
    <row r="8" spans="2:128" ht="23.25" customHeight="1" thickTop="1" thickBot="1" x14ac:dyDescent="0.35">
      <c r="B8">
        <f t="shared" si="1"/>
        <v>7</v>
      </c>
      <c r="C8" t="s">
        <v>137</v>
      </c>
      <c r="D8" t="s">
        <v>34</v>
      </c>
      <c r="G8" s="900">
        <v>2</v>
      </c>
      <c r="H8" s="916" t="s">
        <v>51</v>
      </c>
      <c r="I8" s="917" t="str">
        <f>LOOKUP(G8,B$2:B$9,D$2:D$9)</f>
        <v>Pečky "A"</v>
      </c>
      <c r="J8" s="918"/>
      <c r="K8" s="921">
        <f>P6</f>
        <v>15</v>
      </c>
      <c r="L8" s="910" t="s">
        <v>10</v>
      </c>
      <c r="M8" s="915">
        <f>N6</f>
        <v>14</v>
      </c>
      <c r="N8" s="813"/>
      <c r="O8" s="800"/>
      <c r="P8" s="801"/>
      <c r="Q8" s="788">
        <v>6</v>
      </c>
      <c r="R8" s="784" t="s">
        <v>10</v>
      </c>
      <c r="S8" s="786">
        <v>13</v>
      </c>
      <c r="T8" s="788">
        <v>9</v>
      </c>
      <c r="U8" s="784" t="s">
        <v>10</v>
      </c>
      <c r="V8" s="786">
        <v>20</v>
      </c>
      <c r="W8" s="788">
        <v>7</v>
      </c>
      <c r="X8" s="784" t="s">
        <v>10</v>
      </c>
      <c r="Y8" s="784">
        <v>13</v>
      </c>
      <c r="Z8" s="788">
        <v>10</v>
      </c>
      <c r="AA8" s="784" t="s">
        <v>10</v>
      </c>
      <c r="AB8" s="784">
        <v>13</v>
      </c>
      <c r="AC8" s="788">
        <v>11</v>
      </c>
      <c r="AD8" s="784" t="s">
        <v>10</v>
      </c>
      <c r="AE8" s="784">
        <v>13</v>
      </c>
      <c r="AF8" s="908">
        <v>10</v>
      </c>
      <c r="AG8" s="910" t="s">
        <v>10</v>
      </c>
      <c r="AH8" s="889">
        <v>11</v>
      </c>
      <c r="AI8" s="821">
        <f>K8+N8+Q8+T8+Z8+AF8+W8+AC8</f>
        <v>68</v>
      </c>
      <c r="AJ8" s="818" t="s">
        <v>10</v>
      </c>
      <c r="AK8" s="818">
        <f>M8+P8+S8+V8+AH8+Y8+AB8+AE8</f>
        <v>97</v>
      </c>
      <c r="AL8" s="819">
        <f>IF(AI8=0,0,AI8/AK8)</f>
        <v>0.7010309278350515</v>
      </c>
      <c r="AM8" s="820">
        <f>AP7+AQ7+AR7+AS7+AT7+AU7+AV7+AW7+(AL8/100)</f>
        <v>8.0070103092783498</v>
      </c>
      <c r="AN8" s="402">
        <f>IF(AM8=0,"",RANK(AM8,AM$6:AM$21))</f>
        <v>7</v>
      </c>
      <c r="AP8" s="387"/>
      <c r="AQ8" s="387"/>
      <c r="AR8" s="387"/>
      <c r="AS8" s="387"/>
      <c r="AT8" s="387"/>
      <c r="AU8" s="387"/>
      <c r="AV8" s="387"/>
      <c r="AW8" s="387"/>
      <c r="AY8" s="802" t="s">
        <v>135</v>
      </c>
      <c r="AZ8" s="764">
        <f>AZ6+$AZ$25</f>
        <v>0.53749999999999998</v>
      </c>
      <c r="BA8" s="116">
        <f>BA6+4</f>
        <v>43</v>
      </c>
      <c r="BB8" s="275" t="s">
        <v>8</v>
      </c>
      <c r="BC8" s="117" t="s">
        <v>9</v>
      </c>
      <c r="BD8" s="118">
        <v>4</v>
      </c>
      <c r="BE8" s="850" t="s">
        <v>10</v>
      </c>
      <c r="BF8" s="119">
        <v>8</v>
      </c>
      <c r="BG8" s="330"/>
      <c r="BH8" s="332" t="s">
        <v>10</v>
      </c>
      <c r="BI8" s="328"/>
      <c r="BK8" s="802" t="s">
        <v>135</v>
      </c>
      <c r="BL8" s="764">
        <f>BL6+$AZ$25</f>
        <v>0.53749999999999998</v>
      </c>
      <c r="BM8" s="116">
        <f>BM6+4</f>
        <v>44</v>
      </c>
      <c r="BN8" s="275" t="s">
        <v>8</v>
      </c>
      <c r="BO8" s="117" t="s">
        <v>9</v>
      </c>
      <c r="BP8" s="118">
        <v>3</v>
      </c>
      <c r="BQ8" s="850" t="s">
        <v>10</v>
      </c>
      <c r="BR8" s="119">
        <v>7</v>
      </c>
      <c r="BS8" s="330"/>
      <c r="BT8" s="332" t="s">
        <v>10</v>
      </c>
      <c r="BU8" s="328"/>
      <c r="CF8" s="120"/>
      <c r="CG8" s="104" t="s">
        <v>21</v>
      </c>
      <c r="CH8" s="105">
        <f>DI4</f>
        <v>8</v>
      </c>
      <c r="CI8" s="106" t="s">
        <v>10</v>
      </c>
      <c r="CJ8" s="97">
        <v>1</v>
      </c>
      <c r="CK8" s="97">
        <v>2</v>
      </c>
      <c r="CL8" s="97">
        <v>3</v>
      </c>
      <c r="CM8" s="97">
        <v>4</v>
      </c>
      <c r="CN8" s="97">
        <v>5</v>
      </c>
      <c r="CO8" s="97">
        <v>6</v>
      </c>
      <c r="CP8" s="97">
        <v>7</v>
      </c>
      <c r="CQ8" s="97">
        <v>8</v>
      </c>
      <c r="CR8" s="97">
        <v>9</v>
      </c>
      <c r="CS8" s="97">
        <v>10</v>
      </c>
      <c r="CT8" s="97">
        <v>11</v>
      </c>
      <c r="CU8" s="97">
        <v>12</v>
      </c>
      <c r="CV8" s="97">
        <v>13</v>
      </c>
      <c r="CW8" s="97">
        <v>14</v>
      </c>
      <c r="CX8" s="97">
        <v>15</v>
      </c>
      <c r="CY8" s="97">
        <v>16</v>
      </c>
      <c r="CZ8" s="97">
        <v>17</v>
      </c>
      <c r="DA8" s="97">
        <v>18</v>
      </c>
      <c r="DB8" s="97">
        <v>19</v>
      </c>
      <c r="DC8" s="97">
        <v>20</v>
      </c>
      <c r="DD8" s="97">
        <v>21</v>
      </c>
      <c r="DE8" s="97">
        <v>22</v>
      </c>
      <c r="DF8" s="97">
        <v>23</v>
      </c>
      <c r="DG8" s="97">
        <v>24</v>
      </c>
      <c r="DH8" s="97">
        <v>25</v>
      </c>
      <c r="DI8" s="97">
        <v>26</v>
      </c>
      <c r="DJ8" s="97">
        <v>27</v>
      </c>
      <c r="DK8" s="97">
        <v>28</v>
      </c>
      <c r="DL8" s="97">
        <v>29</v>
      </c>
      <c r="DM8" s="97">
        <v>30</v>
      </c>
      <c r="DN8" s="97">
        <v>31</v>
      </c>
      <c r="DO8" s="97">
        <v>32</v>
      </c>
      <c r="DP8" s="97">
        <v>33</v>
      </c>
      <c r="DQ8" s="97">
        <v>34</v>
      </c>
      <c r="DR8" s="98">
        <v>35</v>
      </c>
      <c r="DS8" s="98">
        <v>36</v>
      </c>
      <c r="DT8" s="98">
        <v>37</v>
      </c>
      <c r="DU8" s="98">
        <v>38</v>
      </c>
      <c r="DV8" s="98">
        <v>39</v>
      </c>
      <c r="DW8" s="98">
        <v>40</v>
      </c>
      <c r="DX8" s="123"/>
    </row>
    <row r="9" spans="2:128" ht="23.25" customHeight="1" thickTop="1" thickBot="1" x14ac:dyDescent="0.35">
      <c r="B9">
        <f t="shared" si="1"/>
        <v>8</v>
      </c>
      <c r="C9" t="s">
        <v>138</v>
      </c>
      <c r="D9" t="s">
        <v>89</v>
      </c>
      <c r="G9" s="900"/>
      <c r="H9" s="902"/>
      <c r="I9" s="919"/>
      <c r="J9" s="920"/>
      <c r="K9" s="921"/>
      <c r="L9" s="910"/>
      <c r="M9" s="915"/>
      <c r="N9" s="813"/>
      <c r="O9" s="800"/>
      <c r="P9" s="801"/>
      <c r="Q9" s="788"/>
      <c r="R9" s="784"/>
      <c r="S9" s="786"/>
      <c r="T9" s="788"/>
      <c r="U9" s="784"/>
      <c r="V9" s="786"/>
      <c r="W9" s="788"/>
      <c r="X9" s="784"/>
      <c r="Y9" s="784"/>
      <c r="Z9" s="788"/>
      <c r="AA9" s="784"/>
      <c r="AB9" s="784"/>
      <c r="AC9" s="788"/>
      <c r="AD9" s="784"/>
      <c r="AE9" s="784"/>
      <c r="AF9" s="908"/>
      <c r="AG9" s="910"/>
      <c r="AH9" s="889"/>
      <c r="AI9" s="804"/>
      <c r="AJ9" s="806"/>
      <c r="AK9" s="806"/>
      <c r="AL9" s="815"/>
      <c r="AM9" s="817"/>
      <c r="AN9" s="393"/>
      <c r="AP9" s="387">
        <f>IF(K10&gt;M10,2,IF(K10&lt;M10,1,0))</f>
        <v>2</v>
      </c>
      <c r="AQ9" s="387">
        <f>IF(N10&gt;P10,2,IF(N10&lt;P10,1,0))</f>
        <v>2</v>
      </c>
      <c r="AR9" s="387">
        <f>IF(Q10&gt;S10,2,IF(Q10&lt;S10,1,0))</f>
        <v>0</v>
      </c>
      <c r="AS9" s="387">
        <f>IF(T10&gt;V10,2,IF(T10&lt;V10,1,0))</f>
        <v>2</v>
      </c>
      <c r="AT9" s="387">
        <f>IF(W10&gt;Y10,2,IF(W10&lt;Y10,1,0))</f>
        <v>2</v>
      </c>
      <c r="AU9" s="387">
        <f>IF(Z10&gt;AB10,2,IF(Z10&lt;AB10,1,0))</f>
        <v>2</v>
      </c>
      <c r="AV9" s="387">
        <f>IF(AC10&gt;AE10,2,IF(AC10&lt;AE10,1,0))</f>
        <v>2</v>
      </c>
      <c r="AW9" s="387">
        <f>IF(AF10&gt;AH10,2,IF(AF10&lt;AH10,1,0))</f>
        <v>2</v>
      </c>
      <c r="AY9" s="802"/>
      <c r="AZ9" s="765"/>
      <c r="BA9" s="124" t="s">
        <v>14</v>
      </c>
      <c r="BB9" s="276">
        <f>BB7</f>
        <v>1</v>
      </c>
      <c r="BC9" s="125" t="s">
        <v>54</v>
      </c>
      <c r="BD9" s="126" t="str">
        <f>LOOKUP(BD8,$B$2:$B$9,$D$2:$D$9)</f>
        <v>Ovčárecká "A"</v>
      </c>
      <c r="BE9" s="851"/>
      <c r="BF9" s="127" t="str">
        <f>LOOKUP(BF8,$B$2:$B$9,$D$2:$D$9)</f>
        <v>Lipanská</v>
      </c>
      <c r="BG9" s="331"/>
      <c r="BH9" s="333"/>
      <c r="BI9" s="329"/>
      <c r="BK9" s="802"/>
      <c r="BL9" s="765"/>
      <c r="BM9" s="124" t="s">
        <v>14</v>
      </c>
      <c r="BN9" s="276">
        <f>BN7</f>
        <v>2</v>
      </c>
      <c r="BO9" s="125" t="s">
        <v>54</v>
      </c>
      <c r="BP9" s="126" t="str">
        <f>LOOKUP(BP8,$B$2:$B$9,$D$2:$D$9)</f>
        <v>Pečky "B"</v>
      </c>
      <c r="BQ9" s="851"/>
      <c r="BR9" s="127" t="str">
        <f>LOOKUP(BR8,$B$2:$B$9,$D$2:$D$9)</f>
        <v>Masarykova "A"</v>
      </c>
      <c r="BS9" s="331"/>
      <c r="BT9" s="333"/>
      <c r="BU9" s="329"/>
      <c r="CF9" s="139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1"/>
    </row>
    <row r="10" spans="2:128" ht="23.25" customHeight="1" thickTop="1" thickBot="1" x14ac:dyDescent="0.35">
      <c r="G10" s="900">
        <v>3</v>
      </c>
      <c r="H10" s="916" t="s">
        <v>52</v>
      </c>
      <c r="I10" s="917" t="str">
        <f>LOOKUP(G10,B$2:B$9,D$2:D$9)</f>
        <v>Pečky "B"</v>
      </c>
      <c r="J10" s="918"/>
      <c r="K10" s="383">
        <f>S6</f>
        <v>17</v>
      </c>
      <c r="L10" s="384" t="s">
        <v>10</v>
      </c>
      <c r="M10" s="385">
        <f>Q6</f>
        <v>3</v>
      </c>
      <c r="N10" s="395">
        <f>S8</f>
        <v>13</v>
      </c>
      <c r="O10" s="384" t="s">
        <v>10</v>
      </c>
      <c r="P10" s="385">
        <f>Q8</f>
        <v>6</v>
      </c>
      <c r="Q10" s="813"/>
      <c r="R10" s="800"/>
      <c r="S10" s="801"/>
      <c r="T10" s="908">
        <v>15</v>
      </c>
      <c r="U10" s="910" t="s">
        <v>10</v>
      </c>
      <c r="V10" s="915">
        <v>7</v>
      </c>
      <c r="W10" s="788">
        <v>13</v>
      </c>
      <c r="X10" s="784" t="s">
        <v>10</v>
      </c>
      <c r="Y10" s="784">
        <v>8</v>
      </c>
      <c r="Z10" s="788">
        <v>12</v>
      </c>
      <c r="AA10" s="784" t="s">
        <v>10</v>
      </c>
      <c r="AB10" s="784">
        <v>7</v>
      </c>
      <c r="AC10" s="788">
        <v>18</v>
      </c>
      <c r="AD10" s="784" t="s">
        <v>10</v>
      </c>
      <c r="AE10" s="784">
        <v>5</v>
      </c>
      <c r="AF10" s="788">
        <v>13</v>
      </c>
      <c r="AG10" s="784" t="s">
        <v>10</v>
      </c>
      <c r="AH10" s="924">
        <v>8</v>
      </c>
      <c r="AI10" s="821">
        <f>K10+N10+Q10+T10+Z10+AF10+W10+AC10</f>
        <v>101</v>
      </c>
      <c r="AJ10" s="818" t="s">
        <v>10</v>
      </c>
      <c r="AK10" s="818">
        <f>M10+P10+S10+V10+AH10+Y10+AB10+AE10</f>
        <v>44</v>
      </c>
      <c r="AL10" s="819">
        <f>IF(AI10=0,0,AI10/AK10)</f>
        <v>2.2954545454545454</v>
      </c>
      <c r="AM10" s="820">
        <f>AP9+AQ9+AR9+AS9+AT9+AU9+AV9+AW9+(AL10/100)</f>
        <v>14.022954545454546</v>
      </c>
      <c r="AN10" s="402">
        <f>IF(AM10=0,"",RANK(AM10,AM$6:AM$21))</f>
        <v>1</v>
      </c>
      <c r="AP10" s="387"/>
      <c r="AQ10" s="387"/>
      <c r="AR10" s="387"/>
      <c r="AS10" s="387"/>
      <c r="AT10" s="387"/>
      <c r="AU10" s="387"/>
      <c r="AV10" s="387"/>
      <c r="AW10" s="387"/>
      <c r="AY10" s="802" t="s">
        <v>139</v>
      </c>
      <c r="AZ10" s="764">
        <f>AZ8+$AZ$25</f>
        <v>0.54583333333333328</v>
      </c>
      <c r="BA10" s="116">
        <f>BA8+4</f>
        <v>47</v>
      </c>
      <c r="BB10" s="275" t="s">
        <v>8</v>
      </c>
      <c r="BC10" s="117" t="s">
        <v>9</v>
      </c>
      <c r="BD10" s="118">
        <v>4</v>
      </c>
      <c r="BE10" s="850" t="s">
        <v>10</v>
      </c>
      <c r="BF10" s="119">
        <v>7</v>
      </c>
      <c r="BG10" s="330"/>
      <c r="BH10" s="332" t="s">
        <v>10</v>
      </c>
      <c r="BI10" s="328"/>
      <c r="BK10" s="802" t="s">
        <v>139</v>
      </c>
      <c r="BL10" s="764">
        <f>BL8+$AZ$25</f>
        <v>0.54583333333333328</v>
      </c>
      <c r="BM10" s="116">
        <f>BM8+4</f>
        <v>48</v>
      </c>
      <c r="BN10" s="275" t="s">
        <v>8</v>
      </c>
      <c r="BO10" s="117" t="s">
        <v>9</v>
      </c>
      <c r="BP10" s="118">
        <v>3</v>
      </c>
      <c r="BQ10" s="850" t="s">
        <v>10</v>
      </c>
      <c r="BR10" s="119">
        <v>8</v>
      </c>
      <c r="BS10" s="330"/>
      <c r="BT10" s="332" t="s">
        <v>10</v>
      </c>
      <c r="BU10" s="328"/>
      <c r="CF10" s="113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5"/>
    </row>
    <row r="11" spans="2:128" ht="23.25" customHeight="1" thickTop="1" thickBot="1" x14ac:dyDescent="0.35">
      <c r="G11" s="900"/>
      <c r="H11" s="902"/>
      <c r="I11" s="919"/>
      <c r="J11" s="920"/>
      <c r="K11" s="383"/>
      <c r="L11" s="384"/>
      <c r="M11" s="385"/>
      <c r="N11" s="395"/>
      <c r="O11" s="384"/>
      <c r="P11" s="385"/>
      <c r="Q11" s="813"/>
      <c r="R11" s="800"/>
      <c r="S11" s="801"/>
      <c r="T11" s="908"/>
      <c r="U11" s="910"/>
      <c r="V11" s="915"/>
      <c r="W11" s="788"/>
      <c r="X11" s="784"/>
      <c r="Y11" s="784"/>
      <c r="Z11" s="788"/>
      <c r="AA11" s="784"/>
      <c r="AB11" s="784"/>
      <c r="AC11" s="788"/>
      <c r="AD11" s="784"/>
      <c r="AE11" s="784"/>
      <c r="AF11" s="788"/>
      <c r="AG11" s="784"/>
      <c r="AH11" s="924"/>
      <c r="AI11" s="804"/>
      <c r="AJ11" s="806"/>
      <c r="AK11" s="806"/>
      <c r="AL11" s="815"/>
      <c r="AM11" s="817"/>
      <c r="AN11" s="393"/>
      <c r="AP11" s="387">
        <f>IF(K12&gt;M12,2,IF(K12&lt;M12,1,0))</f>
        <v>2</v>
      </c>
      <c r="AQ11" s="387">
        <f>IF(N12&gt;P12,2,IF(N12&lt;P12,1,0))</f>
        <v>2</v>
      </c>
      <c r="AR11" s="387">
        <f>IF(Q12&gt;S12,2,IF(Q12&lt;S12,1,0))</f>
        <v>1</v>
      </c>
      <c r="AS11" s="387">
        <f>IF(T12&gt;V12,2,IF(T12&lt;V12,1,0))</f>
        <v>0</v>
      </c>
      <c r="AT11" s="387">
        <f>IF(W12&gt;Y12,2,IF(W12&lt;Y12,1,0))</f>
        <v>2</v>
      </c>
      <c r="AU11" s="387">
        <f>IF(Z12&gt;AB12,2,IF(Z12&lt;AB12,1,0))</f>
        <v>2</v>
      </c>
      <c r="AV11" s="387">
        <f>IF(AC12&gt;AE12,2,IF(AC12&lt;AE12,1,0))</f>
        <v>2</v>
      </c>
      <c r="AW11" s="387">
        <f>IF(AF12&gt;AH12,2,IF(AF12&lt;AH12,1,0))</f>
        <v>2</v>
      </c>
      <c r="AY11" s="802"/>
      <c r="AZ11" s="765"/>
      <c r="BA11" s="124" t="s">
        <v>14</v>
      </c>
      <c r="BB11" s="276">
        <f>BB9</f>
        <v>1</v>
      </c>
      <c r="BC11" s="125" t="s">
        <v>54</v>
      </c>
      <c r="BD11" s="126" t="str">
        <f>LOOKUP(BD10,$B$2:$B$9,$D$2:$D$9)</f>
        <v>Ovčárecká "A"</v>
      </c>
      <c r="BE11" s="851"/>
      <c r="BF11" s="127" t="str">
        <f>LOOKUP(BF10,$B$2:$B$9,$D$2:$D$9)</f>
        <v>Masarykova "A"</v>
      </c>
      <c r="BG11" s="331"/>
      <c r="BH11" s="333"/>
      <c r="BI11" s="329"/>
      <c r="BK11" s="802"/>
      <c r="BL11" s="765"/>
      <c r="BM11" s="124" t="s">
        <v>14</v>
      </c>
      <c r="BN11" s="276">
        <f>BN9</f>
        <v>2</v>
      </c>
      <c r="BO11" s="125" t="s">
        <v>54</v>
      </c>
      <c r="BP11" s="126" t="str">
        <f>LOOKUP(BP10,$B$2:$B$9,$D$2:$D$9)</f>
        <v>Pečky "B"</v>
      </c>
      <c r="BQ11" s="851"/>
      <c r="BR11" s="127" t="str">
        <f>LOOKUP(BR10,$B$2:$B$9,$D$2:$D$9)</f>
        <v>Lipanská</v>
      </c>
      <c r="BS11" s="331"/>
      <c r="BT11" s="333"/>
      <c r="BU11" s="329"/>
      <c r="BW11" s="6" t="str">
        <f>AY4</f>
        <v>21. KOLO</v>
      </c>
      <c r="BX11" s="6">
        <f>AZ4</f>
        <v>0.52083333333333337</v>
      </c>
      <c r="BY11" s="6">
        <f>BA4</f>
        <v>35</v>
      </c>
      <c r="BZ11" s="6" t="str">
        <f t="shared" ref="BZ11:CD12" si="2">BB4</f>
        <v>HŘIŠTĚ</v>
      </c>
      <c r="CA11" s="6" t="str">
        <f t="shared" si="2"/>
        <v>skupina</v>
      </c>
      <c r="CB11" s="6">
        <f t="shared" si="2"/>
        <v>5</v>
      </c>
      <c r="CC11" s="6" t="str">
        <f t="shared" si="2"/>
        <v>:</v>
      </c>
      <c r="CD11" s="6">
        <f t="shared" si="2"/>
        <v>8</v>
      </c>
      <c r="CF11" s="120"/>
      <c r="CG11" s="761" t="str">
        <f>BW11</f>
        <v>21. KOLO</v>
      </c>
      <c r="CH11" s="761"/>
      <c r="CI11" s="761"/>
      <c r="CJ11" s="76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762">
        <f>BY11</f>
        <v>35</v>
      </c>
      <c r="CV11" s="762"/>
      <c r="CW11" s="763" t="s">
        <v>11</v>
      </c>
      <c r="CX11" s="763"/>
      <c r="CY11" s="763"/>
      <c r="CZ11" s="763"/>
      <c r="DA11" s="755" t="s">
        <v>12</v>
      </c>
      <c r="DB11" s="756">
        <f>BX11</f>
        <v>0.52083333333333337</v>
      </c>
      <c r="DC11" s="756"/>
      <c r="DD11" s="757" t="s">
        <v>9</v>
      </c>
      <c r="DE11" s="757"/>
      <c r="DF11" s="758" t="str">
        <f>CA12</f>
        <v>F</v>
      </c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2"/>
      <c r="DS11" s="759" t="s">
        <v>13</v>
      </c>
      <c r="DT11" s="759"/>
      <c r="DU11" s="759"/>
      <c r="DV11" s="760">
        <f>BZ12</f>
        <v>1</v>
      </c>
      <c r="DW11" s="760"/>
      <c r="DX11" s="123"/>
    </row>
    <row r="12" spans="2:128" ht="23.25" customHeight="1" thickTop="1" x14ac:dyDescent="0.3">
      <c r="G12" s="900">
        <v>4</v>
      </c>
      <c r="H12" s="916" t="s">
        <v>53</v>
      </c>
      <c r="I12" s="917" t="str">
        <f>LOOKUP(G12,B$2:B$9,D$2:D$9)</f>
        <v>Ovčárecká "A"</v>
      </c>
      <c r="J12" s="918"/>
      <c r="K12" s="383">
        <f>V6</f>
        <v>15</v>
      </c>
      <c r="L12" s="384" t="s">
        <v>10</v>
      </c>
      <c r="M12" s="385">
        <f>T6</f>
        <v>9</v>
      </c>
      <c r="N12" s="395">
        <f>V8</f>
        <v>20</v>
      </c>
      <c r="O12" s="384" t="s">
        <v>10</v>
      </c>
      <c r="P12" s="385">
        <f>T8</f>
        <v>9</v>
      </c>
      <c r="Q12" s="908">
        <f>V10</f>
        <v>7</v>
      </c>
      <c r="R12" s="910" t="s">
        <v>10</v>
      </c>
      <c r="S12" s="915">
        <f>T10</f>
        <v>15</v>
      </c>
      <c r="T12" s="813"/>
      <c r="U12" s="800"/>
      <c r="V12" s="801"/>
      <c r="W12" s="826">
        <v>13</v>
      </c>
      <c r="X12" s="822" t="s">
        <v>10</v>
      </c>
      <c r="Y12" s="824">
        <v>12</v>
      </c>
      <c r="Z12" s="826">
        <v>23</v>
      </c>
      <c r="AA12" s="822" t="s">
        <v>10</v>
      </c>
      <c r="AB12" s="824">
        <v>5</v>
      </c>
      <c r="AC12" s="826">
        <v>15</v>
      </c>
      <c r="AD12" s="822" t="s">
        <v>10</v>
      </c>
      <c r="AE12" s="824">
        <v>11</v>
      </c>
      <c r="AF12" s="826">
        <v>19</v>
      </c>
      <c r="AG12" s="822" t="s">
        <v>10</v>
      </c>
      <c r="AH12" s="922">
        <v>11</v>
      </c>
      <c r="AI12" s="821">
        <f>K12+N12+Q12+T12+Z12+AF12+W12+AC12</f>
        <v>112</v>
      </c>
      <c r="AJ12" s="818" t="s">
        <v>10</v>
      </c>
      <c r="AK12" s="818">
        <f>M12+P12+S12+V12+AH12+Y12+AB12+AE12</f>
        <v>72</v>
      </c>
      <c r="AL12" s="819">
        <f>IF(AI12=0,0,AI12/AK12)</f>
        <v>1.5555555555555556</v>
      </c>
      <c r="AM12" s="820">
        <f>AP11+AQ11+AR11+AS11+AT11+AU11+AV11+AW11+(AL12/100)</f>
        <v>13.015555555555556</v>
      </c>
      <c r="AN12" s="402">
        <f>IF(AM12=0,"",RANK(AM12,AM$6:AM$21))</f>
        <v>2</v>
      </c>
      <c r="AP12" s="387"/>
      <c r="AQ12" s="387"/>
      <c r="AR12" s="387"/>
      <c r="AS12" s="387"/>
      <c r="AT12" s="387"/>
      <c r="AU12" s="387"/>
      <c r="AV12" s="387"/>
      <c r="AW12" s="387"/>
      <c r="AY12" s="59"/>
      <c r="AZ12" s="60"/>
      <c r="BA12" s="61"/>
      <c r="BB12" s="62"/>
      <c r="BC12" s="62"/>
      <c r="BD12" s="63"/>
      <c r="BE12" s="64"/>
      <c r="BF12" s="63"/>
      <c r="BG12" s="64"/>
      <c r="BH12" s="64"/>
      <c r="BI12" s="64"/>
      <c r="BK12" s="59"/>
      <c r="BL12" s="60"/>
      <c r="BM12" s="61"/>
      <c r="BN12" s="62"/>
      <c r="BO12" s="62"/>
      <c r="BP12" s="63"/>
      <c r="BQ12" s="64"/>
      <c r="BR12" s="63"/>
      <c r="BS12" s="64"/>
      <c r="BT12" s="64"/>
      <c r="BU12" s="64"/>
      <c r="BZ12" s="6">
        <f t="shared" si="2"/>
        <v>1</v>
      </c>
      <c r="CA12" s="6" t="str">
        <f t="shared" si="2"/>
        <v>F</v>
      </c>
      <c r="CB12" s="6" t="str">
        <f t="shared" si="2"/>
        <v>Kmochova "A"</v>
      </c>
      <c r="CC12" s="6">
        <f t="shared" si="2"/>
        <v>0</v>
      </c>
      <c r="CD12" s="6" t="str">
        <f t="shared" si="2"/>
        <v>Lipanská</v>
      </c>
      <c r="CF12" s="120"/>
      <c r="CG12" s="761"/>
      <c r="CH12" s="761"/>
      <c r="CI12" s="761"/>
      <c r="CJ12" s="76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762"/>
      <c r="CV12" s="762"/>
      <c r="CW12" s="763"/>
      <c r="CX12" s="763"/>
      <c r="CY12" s="763"/>
      <c r="CZ12" s="763"/>
      <c r="DA12" s="755"/>
      <c r="DB12" s="756"/>
      <c r="DC12" s="756"/>
      <c r="DD12" s="757"/>
      <c r="DE12" s="757"/>
      <c r="DF12" s="758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2"/>
      <c r="DS12" s="759"/>
      <c r="DT12" s="759"/>
      <c r="DU12" s="759"/>
      <c r="DV12" s="760"/>
      <c r="DW12" s="760"/>
      <c r="DX12" s="123"/>
    </row>
    <row r="13" spans="2:128" ht="23.25" customHeight="1" thickBot="1" x14ac:dyDescent="0.3">
      <c r="G13" s="900"/>
      <c r="H13" s="902"/>
      <c r="I13" s="919"/>
      <c r="J13" s="920"/>
      <c r="K13" s="383"/>
      <c r="L13" s="384"/>
      <c r="M13" s="385"/>
      <c r="N13" s="395"/>
      <c r="O13" s="384"/>
      <c r="P13" s="385"/>
      <c r="Q13" s="908"/>
      <c r="R13" s="910"/>
      <c r="S13" s="915"/>
      <c r="T13" s="813"/>
      <c r="U13" s="800"/>
      <c r="V13" s="801"/>
      <c r="W13" s="827"/>
      <c r="X13" s="823"/>
      <c r="Y13" s="825"/>
      <c r="Z13" s="827"/>
      <c r="AA13" s="823"/>
      <c r="AB13" s="825"/>
      <c r="AC13" s="827"/>
      <c r="AD13" s="823"/>
      <c r="AE13" s="825"/>
      <c r="AF13" s="827"/>
      <c r="AG13" s="823"/>
      <c r="AH13" s="923"/>
      <c r="AI13" s="804"/>
      <c r="AJ13" s="806"/>
      <c r="AK13" s="806"/>
      <c r="AL13" s="815"/>
      <c r="AM13" s="817"/>
      <c r="AN13" s="393"/>
      <c r="AP13" s="387">
        <f>IF(K14&gt;M14,2,IF(K14&lt;M14,1,0))</f>
        <v>2</v>
      </c>
      <c r="AQ13" s="387">
        <f>IF(N14&gt;P14,2,IF(N14&lt;P14,1,0))</f>
        <v>2</v>
      </c>
      <c r="AR13" s="387">
        <f>IF(Q14&gt;S14,2,IF(Q14&lt;S14,1,0))</f>
        <v>1</v>
      </c>
      <c r="AS13" s="387">
        <f>IF(T14&gt;V14,2,IF(T14&lt;V14,1,0))</f>
        <v>1</v>
      </c>
      <c r="AT13" s="387">
        <f>IF(W14&gt;Y14,2,IF(W14&lt;Y14,1,0))</f>
        <v>0</v>
      </c>
      <c r="AU13" s="387">
        <f>IF(Z14&gt;AB14,2,IF(Z14&lt;AB14,1,0))</f>
        <v>2</v>
      </c>
      <c r="AV13" s="387">
        <f>IF(AC14&gt;AE14,2,IF(AC14&lt;AE14,1,0))</f>
        <v>2</v>
      </c>
      <c r="AW13" s="387">
        <f>IF(AF14&gt;AH14,2,IF(AF14&lt;AH14,1,0))</f>
        <v>2</v>
      </c>
      <c r="AY13" s="301" t="s">
        <v>132</v>
      </c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K13" s="301" t="s">
        <v>133</v>
      </c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CF13" s="120"/>
      <c r="CG13" s="128"/>
      <c r="CH13" s="128"/>
      <c r="CI13" s="128"/>
      <c r="CJ13" s="128"/>
      <c r="CK13" s="587" t="s">
        <v>16</v>
      </c>
      <c r="CL13" s="587"/>
      <c r="CM13" s="90">
        <f>CB11</f>
        <v>5</v>
      </c>
      <c r="CN13" s="91" t="s">
        <v>17</v>
      </c>
      <c r="CO13" s="585" t="str">
        <f>LOOKUP(CM13,$B$2:$B$9,$D$2:$D$9)</f>
        <v>Kmochova "A"</v>
      </c>
      <c r="CP13" s="585"/>
      <c r="CQ13" s="585"/>
      <c r="CR13" s="585"/>
      <c r="CS13" s="585"/>
      <c r="CT13" s="585"/>
      <c r="CU13" s="585"/>
      <c r="CV13" s="585"/>
      <c r="CW13" s="585"/>
      <c r="CX13" s="585"/>
      <c r="CY13" s="789"/>
      <c r="CZ13" s="789"/>
      <c r="DA13" s="129"/>
      <c r="DB13" s="129"/>
      <c r="DC13" s="129"/>
      <c r="DD13" s="129"/>
      <c r="DE13" s="129"/>
      <c r="DF13" s="128"/>
      <c r="DG13" s="587" t="s">
        <v>16</v>
      </c>
      <c r="DH13" s="587"/>
      <c r="DI13" s="90">
        <f>CD11</f>
        <v>8</v>
      </c>
      <c r="DJ13" s="91" t="s">
        <v>17</v>
      </c>
      <c r="DK13" s="585" t="str">
        <f>LOOKUP(DI13,$B$2:$B$9,$D$2:$D$9)</f>
        <v>Lipanská</v>
      </c>
      <c r="DL13" s="585"/>
      <c r="DM13" s="585"/>
      <c r="DN13" s="585"/>
      <c r="DO13" s="585"/>
      <c r="DP13" s="585"/>
      <c r="DQ13" s="585"/>
      <c r="DR13" s="585"/>
      <c r="DS13" s="585"/>
      <c r="DT13" s="585"/>
      <c r="DU13" s="585"/>
      <c r="DV13" s="585"/>
      <c r="DW13" s="585"/>
      <c r="DX13" s="123"/>
    </row>
    <row r="14" spans="2:128" ht="23.25" customHeight="1" thickTop="1" x14ac:dyDescent="0.3">
      <c r="G14" s="900">
        <v>5</v>
      </c>
      <c r="H14" s="916" t="s">
        <v>67</v>
      </c>
      <c r="I14" s="917" t="str">
        <f>LOOKUP(G14,B$2:B$9,D$2:D$9)</f>
        <v>Kmochova "A"</v>
      </c>
      <c r="J14" s="918"/>
      <c r="K14" s="383">
        <f>Y6</f>
        <v>14</v>
      </c>
      <c r="L14" s="384" t="s">
        <v>10</v>
      </c>
      <c r="M14" s="385">
        <f>W6</f>
        <v>6</v>
      </c>
      <c r="N14" s="395">
        <f>Y8</f>
        <v>13</v>
      </c>
      <c r="O14" s="384" t="s">
        <v>10</v>
      </c>
      <c r="P14" s="385">
        <f>W8</f>
        <v>7</v>
      </c>
      <c r="Q14" s="395">
        <f>Y10</f>
        <v>8</v>
      </c>
      <c r="R14" s="384" t="s">
        <v>10</v>
      </c>
      <c r="S14" s="385">
        <f>W10</f>
        <v>13</v>
      </c>
      <c r="T14" s="395">
        <f>Y12</f>
        <v>12</v>
      </c>
      <c r="U14" s="384" t="s">
        <v>10</v>
      </c>
      <c r="V14" s="385">
        <f>W12</f>
        <v>13</v>
      </c>
      <c r="W14" s="832"/>
      <c r="X14" s="833"/>
      <c r="Y14" s="833"/>
      <c r="Z14" s="908">
        <v>17</v>
      </c>
      <c r="AA14" s="910" t="s">
        <v>10</v>
      </c>
      <c r="AB14" s="910">
        <v>7</v>
      </c>
      <c r="AC14" s="908">
        <v>16</v>
      </c>
      <c r="AD14" s="910" t="s">
        <v>10</v>
      </c>
      <c r="AE14" s="910">
        <v>7</v>
      </c>
      <c r="AF14" s="788">
        <v>16</v>
      </c>
      <c r="AG14" s="784" t="s">
        <v>10</v>
      </c>
      <c r="AH14" s="924">
        <v>7</v>
      </c>
      <c r="AI14" s="821">
        <f>K14+N14+Q14+T14+Z14+AF14+W14+AC14</f>
        <v>96</v>
      </c>
      <c r="AJ14" s="818" t="s">
        <v>10</v>
      </c>
      <c r="AK14" s="818">
        <f>M14+P14+S14+V14+AH14+Y14+AB14+AE14</f>
        <v>60</v>
      </c>
      <c r="AL14" s="819">
        <f>IF(AI14=0,0,AI14/AK14)</f>
        <v>1.6</v>
      </c>
      <c r="AM14" s="820">
        <f>AP13+AQ13+AR13+AS13+AT13+AU13+AV13+AW13+(AL14/100)</f>
        <v>12.016</v>
      </c>
      <c r="AN14" s="402">
        <f>IF(AM14=0,"",RANK(AM14,AM$6:AM$21))</f>
        <v>3</v>
      </c>
      <c r="AP14" s="387"/>
      <c r="AQ14" s="387"/>
      <c r="AR14" s="387"/>
      <c r="AS14" s="387"/>
      <c r="AT14" s="387"/>
      <c r="AU14" s="387"/>
      <c r="AV14" s="387"/>
      <c r="AW14" s="387"/>
      <c r="AY14" s="766" t="s">
        <v>59</v>
      </c>
      <c r="AZ14" s="764">
        <f>AZ2</f>
        <v>0.51250000000000007</v>
      </c>
      <c r="BA14" s="116">
        <v>33</v>
      </c>
      <c r="BB14" s="117" t="s">
        <v>8</v>
      </c>
      <c r="BC14" s="117" t="s">
        <v>9</v>
      </c>
      <c r="BD14" s="118">
        <v>1</v>
      </c>
      <c r="BE14" s="850" t="s">
        <v>10</v>
      </c>
      <c r="BF14" s="119">
        <v>3</v>
      </c>
      <c r="BG14" s="330"/>
      <c r="BH14" s="332" t="s">
        <v>10</v>
      </c>
      <c r="BI14" s="328"/>
      <c r="BK14" s="766" t="s">
        <v>59</v>
      </c>
      <c r="BL14" s="764">
        <f>AZ2</f>
        <v>0.51250000000000007</v>
      </c>
      <c r="BM14" s="116">
        <v>34</v>
      </c>
      <c r="BN14" s="117" t="s">
        <v>8</v>
      </c>
      <c r="BO14" s="117" t="s">
        <v>9</v>
      </c>
      <c r="BP14" s="118">
        <v>2</v>
      </c>
      <c r="BQ14" s="850" t="s">
        <v>10</v>
      </c>
      <c r="BR14" s="119">
        <v>7</v>
      </c>
      <c r="BS14" s="330"/>
      <c r="BT14" s="332" t="s">
        <v>10</v>
      </c>
      <c r="BU14" s="328"/>
      <c r="CF14" s="120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31"/>
      <c r="DS14" s="131"/>
      <c r="DT14" s="131"/>
      <c r="DU14" s="131"/>
      <c r="DV14" s="131"/>
      <c r="DW14" s="131"/>
      <c r="DX14" s="123"/>
    </row>
    <row r="15" spans="2:128" ht="23.25" customHeight="1" thickBot="1" x14ac:dyDescent="0.35">
      <c r="G15" s="900"/>
      <c r="H15" s="902"/>
      <c r="I15" s="919"/>
      <c r="J15" s="920"/>
      <c r="K15" s="383"/>
      <c r="L15" s="384"/>
      <c r="M15" s="385"/>
      <c r="N15" s="395"/>
      <c r="O15" s="384"/>
      <c r="P15" s="385"/>
      <c r="Q15" s="395"/>
      <c r="R15" s="384"/>
      <c r="S15" s="385"/>
      <c r="T15" s="395"/>
      <c r="U15" s="384"/>
      <c r="V15" s="385"/>
      <c r="W15" s="925"/>
      <c r="X15" s="926"/>
      <c r="Y15" s="926"/>
      <c r="Z15" s="908"/>
      <c r="AA15" s="910"/>
      <c r="AB15" s="910"/>
      <c r="AC15" s="908"/>
      <c r="AD15" s="910"/>
      <c r="AE15" s="910"/>
      <c r="AF15" s="788"/>
      <c r="AG15" s="784"/>
      <c r="AH15" s="924"/>
      <c r="AI15" s="804"/>
      <c r="AJ15" s="806"/>
      <c r="AK15" s="806"/>
      <c r="AL15" s="815"/>
      <c r="AM15" s="817"/>
      <c r="AN15" s="393"/>
      <c r="AP15" s="387">
        <f>IF(K16&gt;M16,2,IF(K16&lt;M16,1,0))</f>
        <v>2</v>
      </c>
      <c r="AQ15" s="387">
        <f>IF(N16&gt;P16,2,IF(N16&lt;P16,1,0))</f>
        <v>2</v>
      </c>
      <c r="AR15" s="387">
        <f>IF(Q16&gt;S16,2,IF(Q16&lt;S16,1,0))</f>
        <v>1</v>
      </c>
      <c r="AS15" s="387">
        <f>IF(T16&gt;V16,2,IF(T16&lt;V16,1,0))</f>
        <v>1</v>
      </c>
      <c r="AT15" s="387">
        <f>IF(W16&gt;Y16,2,IF(W16&lt;Y16,1,0))</f>
        <v>1</v>
      </c>
      <c r="AU15" s="387">
        <f>IF(Z16&gt;AB16,2,IF(Z16&lt;AB16,1,0))</f>
        <v>0</v>
      </c>
      <c r="AV15" s="387">
        <f>IF(AC16&gt;AE16,2,IF(AC16&lt;AE16,1,0))</f>
        <v>2</v>
      </c>
      <c r="AW15" s="387">
        <f>IF(AF16&gt;AH16,2,IF(AF16&lt;AH16,1,0))</f>
        <v>1</v>
      </c>
      <c r="AY15" s="767"/>
      <c r="AZ15" s="765"/>
      <c r="BA15" s="124" t="s">
        <v>14</v>
      </c>
      <c r="BB15" s="125">
        <v>7</v>
      </c>
      <c r="BC15" s="125" t="s">
        <v>54</v>
      </c>
      <c r="BD15" s="126" t="str">
        <f>LOOKUP(BD14,$B$2:$B$9,$D$2:$D$9)</f>
        <v>Masarykova "B"</v>
      </c>
      <c r="BE15" s="851"/>
      <c r="BF15" s="127" t="str">
        <f>LOOKUP(BF14,$B$2:$B$9,$D$2:$D$9)</f>
        <v>Pečky "B"</v>
      </c>
      <c r="BG15" s="331"/>
      <c r="BH15" s="333"/>
      <c r="BI15" s="329"/>
      <c r="BK15" s="767"/>
      <c r="BL15" s="765"/>
      <c r="BM15" s="124" t="s">
        <v>14</v>
      </c>
      <c r="BN15" s="125">
        <v>8</v>
      </c>
      <c r="BO15" s="125" t="s">
        <v>54</v>
      </c>
      <c r="BP15" s="126" t="str">
        <f>LOOKUP(BP14,$B$2:$B$9,$D$2:$D$9)</f>
        <v>Pečky "A"</v>
      </c>
      <c r="BQ15" s="851"/>
      <c r="BR15" s="127" t="str">
        <f>LOOKUP(BR14,$B$2:$B$9,$D$2:$D$9)</f>
        <v>Masarykova "A"</v>
      </c>
      <c r="BS15" s="331"/>
      <c r="BT15" s="333"/>
      <c r="BU15" s="329"/>
      <c r="CF15" s="120"/>
      <c r="CG15" s="94" t="s">
        <v>21</v>
      </c>
      <c r="CH15" s="95">
        <f>CM13</f>
        <v>5</v>
      </c>
      <c r="CI15" s="96" t="s">
        <v>10</v>
      </c>
      <c r="CJ15" s="97">
        <v>1</v>
      </c>
      <c r="CK15" s="97">
        <v>2</v>
      </c>
      <c r="CL15" s="97">
        <v>3</v>
      </c>
      <c r="CM15" s="97">
        <v>4</v>
      </c>
      <c r="CN15" s="97">
        <v>5</v>
      </c>
      <c r="CO15" s="97">
        <v>6</v>
      </c>
      <c r="CP15" s="97">
        <v>7</v>
      </c>
      <c r="CQ15" s="97">
        <v>8</v>
      </c>
      <c r="CR15" s="97">
        <v>9</v>
      </c>
      <c r="CS15" s="97">
        <v>10</v>
      </c>
      <c r="CT15" s="97">
        <v>11</v>
      </c>
      <c r="CU15" s="97">
        <v>12</v>
      </c>
      <c r="CV15" s="97">
        <v>13</v>
      </c>
      <c r="CW15" s="97">
        <v>14</v>
      </c>
      <c r="CX15" s="97">
        <v>15</v>
      </c>
      <c r="CY15" s="97">
        <v>16</v>
      </c>
      <c r="CZ15" s="97">
        <v>17</v>
      </c>
      <c r="DA15" s="97">
        <v>18</v>
      </c>
      <c r="DB15" s="97">
        <v>19</v>
      </c>
      <c r="DC15" s="97">
        <v>20</v>
      </c>
      <c r="DD15" s="97">
        <v>21</v>
      </c>
      <c r="DE15" s="97">
        <v>22</v>
      </c>
      <c r="DF15" s="97">
        <v>23</v>
      </c>
      <c r="DG15" s="97">
        <v>24</v>
      </c>
      <c r="DH15" s="97">
        <v>25</v>
      </c>
      <c r="DI15" s="97">
        <v>26</v>
      </c>
      <c r="DJ15" s="97">
        <v>27</v>
      </c>
      <c r="DK15" s="97">
        <v>28</v>
      </c>
      <c r="DL15" s="97">
        <v>29</v>
      </c>
      <c r="DM15" s="97">
        <v>30</v>
      </c>
      <c r="DN15" s="97">
        <v>31</v>
      </c>
      <c r="DO15" s="97">
        <v>32</v>
      </c>
      <c r="DP15" s="97">
        <v>33</v>
      </c>
      <c r="DQ15" s="97">
        <v>34</v>
      </c>
      <c r="DR15" s="98">
        <v>35</v>
      </c>
      <c r="DS15" s="98">
        <v>36</v>
      </c>
      <c r="DT15" s="98">
        <v>37</v>
      </c>
      <c r="DU15" s="98">
        <v>38</v>
      </c>
      <c r="DV15" s="98">
        <v>39</v>
      </c>
      <c r="DW15" s="98">
        <v>40</v>
      </c>
      <c r="DX15" s="123"/>
    </row>
    <row r="16" spans="2:128" ht="23.25" customHeight="1" thickTop="1" thickBot="1" x14ac:dyDescent="0.35">
      <c r="G16" s="927">
        <v>6</v>
      </c>
      <c r="H16" s="916" t="s">
        <v>68</v>
      </c>
      <c r="I16" s="917" t="str">
        <f>LOOKUP(G16,B$2:B$9,D$2:D$9)</f>
        <v>Velim</v>
      </c>
      <c r="J16" s="918"/>
      <c r="K16" s="395">
        <f>AB6</f>
        <v>15</v>
      </c>
      <c r="L16" s="384" t="s">
        <v>10</v>
      </c>
      <c r="M16" s="385">
        <f>Z6</f>
        <v>9</v>
      </c>
      <c r="N16" s="395">
        <f>AB8</f>
        <v>13</v>
      </c>
      <c r="O16" s="384" t="s">
        <v>10</v>
      </c>
      <c r="P16" s="385">
        <f>Z8</f>
        <v>10</v>
      </c>
      <c r="Q16" s="395">
        <f>AB10</f>
        <v>7</v>
      </c>
      <c r="R16" s="384" t="s">
        <v>10</v>
      </c>
      <c r="S16" s="385">
        <f>Z10</f>
        <v>12</v>
      </c>
      <c r="T16" s="395">
        <f>AB12</f>
        <v>5</v>
      </c>
      <c r="U16" s="384" t="s">
        <v>10</v>
      </c>
      <c r="V16" s="385">
        <f>Z12</f>
        <v>23</v>
      </c>
      <c r="W16" s="908">
        <f>AB14</f>
        <v>7</v>
      </c>
      <c r="X16" s="910" t="s">
        <v>10</v>
      </c>
      <c r="Y16" s="915">
        <f>Z14</f>
        <v>17</v>
      </c>
      <c r="Z16" s="832"/>
      <c r="AA16" s="833"/>
      <c r="AB16" s="833"/>
      <c r="AC16" s="908">
        <v>18</v>
      </c>
      <c r="AD16" s="910" t="s">
        <v>10</v>
      </c>
      <c r="AE16" s="910">
        <v>12</v>
      </c>
      <c r="AF16" s="788">
        <v>11</v>
      </c>
      <c r="AG16" s="784" t="s">
        <v>10</v>
      </c>
      <c r="AH16" s="924">
        <v>15</v>
      </c>
      <c r="AI16" s="821">
        <f>K16+N16+Q16+T16+Z16+AF16+W16+AC16</f>
        <v>76</v>
      </c>
      <c r="AJ16" s="818" t="s">
        <v>10</v>
      </c>
      <c r="AK16" s="818">
        <f>M16+P16+S16+V16+AH16+Y16+AB16+AE16</f>
        <v>98</v>
      </c>
      <c r="AL16" s="819">
        <f>IF(AI16=0,0,AI16/AK16)</f>
        <v>0.77551020408163263</v>
      </c>
      <c r="AM16" s="820">
        <f>AP15+AQ15+AR15+AS15+AT15+AU15+AV15+AW15+(AL16/100)</f>
        <v>10.007755102040816</v>
      </c>
      <c r="AN16" s="402">
        <f>IF(AM16=0,"",RANK(AM16,AM$6:AM$21))</f>
        <v>5</v>
      </c>
      <c r="AP16" s="387"/>
      <c r="AQ16" s="387"/>
      <c r="AR16" s="387"/>
      <c r="AS16" s="387"/>
      <c r="AT16" s="387"/>
      <c r="AU16" s="387"/>
      <c r="AV16" s="387"/>
      <c r="AW16" s="387"/>
      <c r="AY16" s="802" t="s">
        <v>60</v>
      </c>
      <c r="AZ16" s="764">
        <f>AZ14+$AZ$25</f>
        <v>0.52083333333333337</v>
      </c>
      <c r="BA16" s="116">
        <f>BA14+4</f>
        <v>37</v>
      </c>
      <c r="BB16" s="117" t="s">
        <v>8</v>
      </c>
      <c r="BC16" s="117" t="s">
        <v>9</v>
      </c>
      <c r="BD16" s="118">
        <v>2</v>
      </c>
      <c r="BE16" s="850" t="s">
        <v>10</v>
      </c>
      <c r="BF16" s="119">
        <v>3</v>
      </c>
      <c r="BG16" s="330"/>
      <c r="BH16" s="332" t="s">
        <v>10</v>
      </c>
      <c r="BI16" s="328"/>
      <c r="BK16" s="802" t="s">
        <v>60</v>
      </c>
      <c r="BL16" s="764">
        <f>BL14+$AZ$25</f>
        <v>0.52083333333333337</v>
      </c>
      <c r="BM16" s="116">
        <f>BM14+4</f>
        <v>38</v>
      </c>
      <c r="BN16" s="117" t="s">
        <v>8</v>
      </c>
      <c r="BO16" s="117" t="s">
        <v>9</v>
      </c>
      <c r="BP16" s="118">
        <v>4</v>
      </c>
      <c r="BQ16" s="850" t="s">
        <v>10</v>
      </c>
      <c r="BR16" s="119">
        <v>6</v>
      </c>
      <c r="BS16" s="330"/>
      <c r="BT16" s="332" t="s">
        <v>10</v>
      </c>
      <c r="BU16" s="328"/>
      <c r="CF16" s="120"/>
      <c r="CG16" s="134"/>
      <c r="CH16" s="135"/>
      <c r="CI16" s="136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8"/>
      <c r="DS16" s="138"/>
      <c r="DT16" s="138"/>
      <c r="DU16" s="138"/>
      <c r="DV16" s="138"/>
      <c r="DW16" s="138"/>
      <c r="DX16" s="123"/>
    </row>
    <row r="17" spans="7:128" ht="23.25" customHeight="1" thickTop="1" thickBot="1" x14ac:dyDescent="0.35">
      <c r="G17" s="928"/>
      <c r="H17" s="902"/>
      <c r="I17" s="919"/>
      <c r="J17" s="920"/>
      <c r="K17" s="395"/>
      <c r="L17" s="384"/>
      <c r="M17" s="385"/>
      <c r="N17" s="395"/>
      <c r="O17" s="384"/>
      <c r="P17" s="385"/>
      <c r="Q17" s="395"/>
      <c r="R17" s="384"/>
      <c r="S17" s="385"/>
      <c r="T17" s="395"/>
      <c r="U17" s="384"/>
      <c r="V17" s="385"/>
      <c r="W17" s="908"/>
      <c r="X17" s="910"/>
      <c r="Y17" s="915"/>
      <c r="Z17" s="925"/>
      <c r="AA17" s="926"/>
      <c r="AB17" s="926"/>
      <c r="AC17" s="908"/>
      <c r="AD17" s="910"/>
      <c r="AE17" s="910"/>
      <c r="AF17" s="788"/>
      <c r="AG17" s="784"/>
      <c r="AH17" s="924"/>
      <c r="AI17" s="804"/>
      <c r="AJ17" s="806"/>
      <c r="AK17" s="806"/>
      <c r="AL17" s="815"/>
      <c r="AM17" s="817"/>
      <c r="AN17" s="393"/>
      <c r="AP17" s="387">
        <f>IF(K18&gt;M18,2,IF(K18&lt;M18,1,0))</f>
        <v>2</v>
      </c>
      <c r="AQ17" s="387">
        <f>IF(N18&gt;P18,2,IF(N18&lt;P18,1,0))</f>
        <v>2</v>
      </c>
      <c r="AR17" s="387">
        <f>IF(Q18&gt;S18,2,IF(Q18&lt;S18,1,0))</f>
        <v>1</v>
      </c>
      <c r="AS17" s="387">
        <f>IF(T18&gt;V18,2,IF(T18&lt;V18,1,0))</f>
        <v>1</v>
      </c>
      <c r="AT17" s="387">
        <f>IF(W18&gt;Y18,2,IF(W18&lt;Y18,1,0))</f>
        <v>1</v>
      </c>
      <c r="AU17" s="387">
        <f>IF(Z18&gt;AB18,2,IF(Z18&lt;AB18,1,0))</f>
        <v>1</v>
      </c>
      <c r="AV17" s="387">
        <f>IF(AC18&gt;AE18,2,IF(AC18&lt;AE18,1,0))</f>
        <v>0</v>
      </c>
      <c r="AW17" s="387">
        <f>IF(AF18&gt;AH18,2,IF(AF18&lt;AH18,1,0))</f>
        <v>2</v>
      </c>
      <c r="AY17" s="802"/>
      <c r="AZ17" s="765"/>
      <c r="BA17" s="124" t="s">
        <v>14</v>
      </c>
      <c r="BB17" s="125">
        <f>BB15</f>
        <v>7</v>
      </c>
      <c r="BC17" s="125" t="s">
        <v>54</v>
      </c>
      <c r="BD17" s="126" t="str">
        <f>LOOKUP(BD16,$B$2:$B$9,$D$2:$D$9)</f>
        <v>Pečky "A"</v>
      </c>
      <c r="BE17" s="851"/>
      <c r="BF17" s="127" t="str">
        <f>LOOKUP(BF16,$B$2:$B$9,$D$2:$D$9)</f>
        <v>Pečky "B"</v>
      </c>
      <c r="BG17" s="331"/>
      <c r="BH17" s="333"/>
      <c r="BI17" s="329"/>
      <c r="BK17" s="802"/>
      <c r="BL17" s="765"/>
      <c r="BM17" s="124" t="s">
        <v>14</v>
      </c>
      <c r="BN17" s="125">
        <f>BN15</f>
        <v>8</v>
      </c>
      <c r="BO17" s="125" t="s">
        <v>54</v>
      </c>
      <c r="BP17" s="126" t="str">
        <f>LOOKUP(BP16,$B$2:$B$9,$D$2:$D$9)</f>
        <v>Ovčárecká "A"</v>
      </c>
      <c r="BQ17" s="851"/>
      <c r="BR17" s="127" t="str">
        <f>LOOKUP(BR16,$B$2:$B$9,$D$2:$D$9)</f>
        <v>Velim</v>
      </c>
      <c r="BS17" s="331"/>
      <c r="BT17" s="333"/>
      <c r="BU17" s="329"/>
      <c r="CF17" s="120"/>
      <c r="CG17" s="104" t="s">
        <v>21</v>
      </c>
      <c r="CH17" s="105">
        <f>DI13</f>
        <v>8</v>
      </c>
      <c r="CI17" s="106" t="s">
        <v>10</v>
      </c>
      <c r="CJ17" s="97">
        <v>1</v>
      </c>
      <c r="CK17" s="97">
        <v>2</v>
      </c>
      <c r="CL17" s="97">
        <v>3</v>
      </c>
      <c r="CM17" s="97">
        <v>4</v>
      </c>
      <c r="CN17" s="97">
        <v>5</v>
      </c>
      <c r="CO17" s="97">
        <v>6</v>
      </c>
      <c r="CP17" s="97">
        <v>7</v>
      </c>
      <c r="CQ17" s="97">
        <v>8</v>
      </c>
      <c r="CR17" s="97">
        <v>9</v>
      </c>
      <c r="CS17" s="97">
        <v>10</v>
      </c>
      <c r="CT17" s="97">
        <v>11</v>
      </c>
      <c r="CU17" s="97">
        <v>12</v>
      </c>
      <c r="CV17" s="97">
        <v>13</v>
      </c>
      <c r="CW17" s="97">
        <v>14</v>
      </c>
      <c r="CX17" s="97">
        <v>15</v>
      </c>
      <c r="CY17" s="97">
        <v>16</v>
      </c>
      <c r="CZ17" s="97">
        <v>17</v>
      </c>
      <c r="DA17" s="97">
        <v>18</v>
      </c>
      <c r="DB17" s="97">
        <v>19</v>
      </c>
      <c r="DC17" s="97">
        <v>20</v>
      </c>
      <c r="DD17" s="97">
        <v>21</v>
      </c>
      <c r="DE17" s="97">
        <v>22</v>
      </c>
      <c r="DF17" s="97">
        <v>23</v>
      </c>
      <c r="DG17" s="97">
        <v>24</v>
      </c>
      <c r="DH17" s="97">
        <v>25</v>
      </c>
      <c r="DI17" s="97">
        <v>26</v>
      </c>
      <c r="DJ17" s="97">
        <v>27</v>
      </c>
      <c r="DK17" s="97">
        <v>28</v>
      </c>
      <c r="DL17" s="97">
        <v>29</v>
      </c>
      <c r="DM17" s="97">
        <v>30</v>
      </c>
      <c r="DN17" s="97">
        <v>31</v>
      </c>
      <c r="DO17" s="97">
        <v>32</v>
      </c>
      <c r="DP17" s="97">
        <v>33</v>
      </c>
      <c r="DQ17" s="97">
        <v>34</v>
      </c>
      <c r="DR17" s="98">
        <v>35</v>
      </c>
      <c r="DS17" s="98">
        <v>36</v>
      </c>
      <c r="DT17" s="98">
        <v>37</v>
      </c>
      <c r="DU17" s="98">
        <v>38</v>
      </c>
      <c r="DV17" s="98">
        <v>39</v>
      </c>
      <c r="DW17" s="98">
        <v>40</v>
      </c>
      <c r="DX17" s="123"/>
    </row>
    <row r="18" spans="7:128" ht="23.25" customHeight="1" thickTop="1" thickBot="1" x14ac:dyDescent="0.35">
      <c r="G18" s="900">
        <v>7</v>
      </c>
      <c r="H18" s="929" t="s">
        <v>137</v>
      </c>
      <c r="I18" s="917" t="str">
        <f>LOOKUP(G18,B$2:B$9,D$2:D$9)</f>
        <v>Masarykova "A"</v>
      </c>
      <c r="J18" s="918"/>
      <c r="K18" s="383">
        <f>AE6</f>
        <v>17</v>
      </c>
      <c r="L18" s="384" t="s">
        <v>10</v>
      </c>
      <c r="M18" s="385">
        <f>AC6</f>
        <v>10</v>
      </c>
      <c r="N18" s="395">
        <f>AE8</f>
        <v>13</v>
      </c>
      <c r="O18" s="384" t="s">
        <v>10</v>
      </c>
      <c r="P18" s="385">
        <f>AC8</f>
        <v>11</v>
      </c>
      <c r="Q18" s="395">
        <f>AE10</f>
        <v>5</v>
      </c>
      <c r="R18" s="384" t="s">
        <v>10</v>
      </c>
      <c r="S18" s="385">
        <f>AC10</f>
        <v>18</v>
      </c>
      <c r="T18" s="395">
        <f>AE12</f>
        <v>11</v>
      </c>
      <c r="U18" s="384" t="s">
        <v>10</v>
      </c>
      <c r="V18" s="385">
        <f>AC12</f>
        <v>15</v>
      </c>
      <c r="W18" s="908">
        <f>AE14</f>
        <v>7</v>
      </c>
      <c r="X18" s="910" t="s">
        <v>10</v>
      </c>
      <c r="Y18" s="915">
        <f>AC14</f>
        <v>16</v>
      </c>
      <c r="Z18" s="908">
        <f>AE16</f>
        <v>12</v>
      </c>
      <c r="AA18" s="910" t="s">
        <v>10</v>
      </c>
      <c r="AB18" s="915">
        <f>AC16</f>
        <v>18</v>
      </c>
      <c r="AC18" s="832"/>
      <c r="AD18" s="833"/>
      <c r="AE18" s="931"/>
      <c r="AF18" s="788">
        <v>17</v>
      </c>
      <c r="AG18" s="784" t="s">
        <v>10</v>
      </c>
      <c r="AH18" s="924">
        <v>9</v>
      </c>
      <c r="AI18" s="821">
        <f>K18+N18+Q18+T18+Z18+AF18+W18+AC18</f>
        <v>82</v>
      </c>
      <c r="AJ18" s="818" t="s">
        <v>10</v>
      </c>
      <c r="AK18" s="818">
        <f>M18+P18+S18+V18+AH18+Y18+AB18+AE18</f>
        <v>97</v>
      </c>
      <c r="AL18" s="819">
        <f>IF(AI18=0,0,AI18/AK18)</f>
        <v>0.84536082474226804</v>
      </c>
      <c r="AM18" s="820">
        <f>AP17+AQ17+AR17+AS17+AT17+AU17+AV17+AW17+(AL18/100)</f>
        <v>10.008453608247423</v>
      </c>
      <c r="AN18" s="402">
        <f>IF(AM18=0,"",RANK(AM18,AM$6:AM$21))</f>
        <v>4</v>
      </c>
      <c r="AP18" s="387"/>
      <c r="AQ18" s="387"/>
      <c r="AR18" s="387"/>
      <c r="AS18" s="387"/>
      <c r="AT18" s="387"/>
      <c r="AU18" s="387"/>
      <c r="AV18" s="387"/>
      <c r="AW18" s="387"/>
      <c r="AY18" s="802" t="s">
        <v>129</v>
      </c>
      <c r="AZ18" s="764">
        <f>AZ16+$AZ$25</f>
        <v>0.52916666666666667</v>
      </c>
      <c r="BA18" s="116">
        <f>BA16+4</f>
        <v>41</v>
      </c>
      <c r="BB18" s="117" t="s">
        <v>8</v>
      </c>
      <c r="BC18" s="117" t="s">
        <v>9</v>
      </c>
      <c r="BD18" s="118">
        <v>3</v>
      </c>
      <c r="BE18" s="850" t="s">
        <v>10</v>
      </c>
      <c r="BF18" s="119">
        <v>6</v>
      </c>
      <c r="BG18" s="330"/>
      <c r="BH18" s="332" t="s">
        <v>10</v>
      </c>
      <c r="BI18" s="328"/>
      <c r="BK18" s="802" t="s">
        <v>129</v>
      </c>
      <c r="BL18" s="764">
        <f>BL16+$AZ$25</f>
        <v>0.52916666666666667</v>
      </c>
      <c r="BM18" s="116">
        <f>BM16+4</f>
        <v>42</v>
      </c>
      <c r="BN18" s="117" t="s">
        <v>8</v>
      </c>
      <c r="BO18" s="117" t="s">
        <v>9</v>
      </c>
      <c r="BP18" s="118">
        <v>7</v>
      </c>
      <c r="BQ18" s="850" t="s">
        <v>10</v>
      </c>
      <c r="BR18" s="119">
        <v>8</v>
      </c>
      <c r="BS18" s="330"/>
      <c r="BT18" s="332" t="s">
        <v>10</v>
      </c>
      <c r="BU18" s="328"/>
      <c r="CF18" s="139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1"/>
    </row>
    <row r="19" spans="7:128" ht="23.25" customHeight="1" thickTop="1" thickBot="1" x14ac:dyDescent="0.35">
      <c r="G19" s="900"/>
      <c r="H19" s="930"/>
      <c r="I19" s="919"/>
      <c r="J19" s="920"/>
      <c r="K19" s="383"/>
      <c r="L19" s="384"/>
      <c r="M19" s="385"/>
      <c r="N19" s="395"/>
      <c r="O19" s="384"/>
      <c r="P19" s="385"/>
      <c r="Q19" s="395"/>
      <c r="R19" s="384"/>
      <c r="S19" s="385"/>
      <c r="T19" s="395"/>
      <c r="U19" s="384"/>
      <c r="V19" s="385"/>
      <c r="W19" s="908"/>
      <c r="X19" s="910"/>
      <c r="Y19" s="915"/>
      <c r="Z19" s="908"/>
      <c r="AA19" s="910"/>
      <c r="AB19" s="915"/>
      <c r="AC19" s="925"/>
      <c r="AD19" s="926"/>
      <c r="AE19" s="932"/>
      <c r="AF19" s="788"/>
      <c r="AG19" s="784"/>
      <c r="AH19" s="924"/>
      <c r="AI19" s="804"/>
      <c r="AJ19" s="806"/>
      <c r="AK19" s="806"/>
      <c r="AL19" s="815"/>
      <c r="AM19" s="817"/>
      <c r="AN19" s="393"/>
      <c r="AP19" s="387">
        <f>IF(K20&gt;M20,2,IF(K20&lt;M20,1,0))</f>
        <v>1</v>
      </c>
      <c r="AQ19" s="387">
        <f>IF(N20&gt;P20,2,IF(N20&lt;P20,1,0))</f>
        <v>2</v>
      </c>
      <c r="AR19" s="387">
        <f>IF(Q20&gt;S20,2,IF(Q20&lt;S20,1,0))</f>
        <v>1</v>
      </c>
      <c r="AS19" s="387">
        <f>IF(T20&gt;V20,2,IF(T20&lt;V20,1,0))</f>
        <v>1</v>
      </c>
      <c r="AT19" s="387">
        <f>IF(W20&gt;Y20,2,IF(W20&lt;Y20,1,0))</f>
        <v>1</v>
      </c>
      <c r="AU19" s="387">
        <f>IF(Z20&gt;AB20,2,IF(Z20&lt;AB20,1,0))</f>
        <v>2</v>
      </c>
      <c r="AV19" s="387">
        <f>IF(AC20&gt;AE20,2,IF(AC20&lt;AE20,1,0))</f>
        <v>1</v>
      </c>
      <c r="AW19" s="387">
        <f>IF(AF20&gt;AH20,2,IF(AF20&lt;AH20,1,0))</f>
        <v>0</v>
      </c>
      <c r="AY19" s="802"/>
      <c r="AZ19" s="765"/>
      <c r="BA19" s="124" t="s">
        <v>14</v>
      </c>
      <c r="BB19" s="125">
        <f>BB17</f>
        <v>7</v>
      </c>
      <c r="BC19" s="125" t="s">
        <v>54</v>
      </c>
      <c r="BD19" s="126" t="str">
        <f>LOOKUP(BD18,$B$2:$B$9,$D$2:$D$9)</f>
        <v>Pečky "B"</v>
      </c>
      <c r="BE19" s="851"/>
      <c r="BF19" s="127" t="str">
        <f>LOOKUP(BF18,$B$2:$B$9,$D$2:$D$9)</f>
        <v>Velim</v>
      </c>
      <c r="BG19" s="331"/>
      <c r="BH19" s="333"/>
      <c r="BI19" s="329"/>
      <c r="BK19" s="802"/>
      <c r="BL19" s="765"/>
      <c r="BM19" s="124" t="s">
        <v>14</v>
      </c>
      <c r="BN19" s="125">
        <f>BN17</f>
        <v>8</v>
      </c>
      <c r="BO19" s="125" t="s">
        <v>54</v>
      </c>
      <c r="BP19" s="126" t="str">
        <f>LOOKUP(BP18,$B$2:$B$9,$D$2:$D$9)</f>
        <v>Masarykova "A"</v>
      </c>
      <c r="BQ19" s="851"/>
      <c r="BR19" s="127" t="str">
        <f>LOOKUP(BR18,$B$2:$B$9,$D$2:$D$9)</f>
        <v>Lipanská</v>
      </c>
      <c r="BS19" s="331"/>
      <c r="BT19" s="333"/>
      <c r="BU19" s="329"/>
      <c r="CF19" s="113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5"/>
    </row>
    <row r="20" spans="7:128" ht="23.25" customHeight="1" thickTop="1" thickBot="1" x14ac:dyDescent="0.35">
      <c r="G20" s="900">
        <v>8</v>
      </c>
      <c r="H20" s="929" t="s">
        <v>138</v>
      </c>
      <c r="I20" s="917" t="str">
        <f>LOOKUP(G20,B$2:B$9,D$2:D$9)</f>
        <v>Lipanská</v>
      </c>
      <c r="J20" s="918"/>
      <c r="K20" s="921">
        <f>AH6</f>
        <v>12</v>
      </c>
      <c r="L20" s="910" t="s">
        <v>10</v>
      </c>
      <c r="M20" s="915">
        <f>AF6</f>
        <v>18</v>
      </c>
      <c r="N20" s="908">
        <f>AH8</f>
        <v>11</v>
      </c>
      <c r="O20" s="910" t="s">
        <v>10</v>
      </c>
      <c r="P20" s="915">
        <f>AF8</f>
        <v>10</v>
      </c>
      <c r="Q20" s="395">
        <f>AH10</f>
        <v>8</v>
      </c>
      <c r="R20" s="384" t="s">
        <v>10</v>
      </c>
      <c r="S20" s="385">
        <f>AF10</f>
        <v>13</v>
      </c>
      <c r="T20" s="395">
        <f>AH12</f>
        <v>11</v>
      </c>
      <c r="U20" s="384" t="s">
        <v>10</v>
      </c>
      <c r="V20" s="385">
        <f>AF12</f>
        <v>19</v>
      </c>
      <c r="W20" s="395">
        <f>AH14</f>
        <v>7</v>
      </c>
      <c r="X20" s="384" t="s">
        <v>10</v>
      </c>
      <c r="Y20" s="385">
        <f>AF14</f>
        <v>16</v>
      </c>
      <c r="Z20" s="395">
        <f>AH16</f>
        <v>15</v>
      </c>
      <c r="AA20" s="384" t="s">
        <v>10</v>
      </c>
      <c r="AB20" s="385">
        <f>AF16</f>
        <v>11</v>
      </c>
      <c r="AC20" s="395">
        <f>AH18</f>
        <v>9</v>
      </c>
      <c r="AD20" s="384" t="s">
        <v>10</v>
      </c>
      <c r="AE20" s="385">
        <f>AF18</f>
        <v>17</v>
      </c>
      <c r="AF20" s="813"/>
      <c r="AG20" s="800"/>
      <c r="AH20" s="933"/>
      <c r="AI20" s="821">
        <f>K20+N20+Q20+T20+Z20+AF20+W20+AC20</f>
        <v>73</v>
      </c>
      <c r="AJ20" s="818" t="s">
        <v>10</v>
      </c>
      <c r="AK20" s="818">
        <f>M20+P20+S20+V20+AH20+Y20+AB20+AE20</f>
        <v>104</v>
      </c>
      <c r="AL20" s="819">
        <f>IF(AI20=0,0,AI20/AK20)</f>
        <v>0.70192307692307687</v>
      </c>
      <c r="AM20" s="820">
        <f>AP19+AQ19+AR19+AS19+AT19+AU19+AV19+AW19+(AL20/100)</f>
        <v>9.0070192307692309</v>
      </c>
      <c r="AN20" s="402">
        <f>IF(AM20=0,"",RANK(AM20,AM$6:AM$21))</f>
        <v>6</v>
      </c>
      <c r="AP20" s="387"/>
      <c r="AQ20" s="387"/>
      <c r="AR20" s="387"/>
      <c r="AS20" s="387"/>
      <c r="AT20" s="387"/>
      <c r="AU20" s="387"/>
      <c r="AV20" s="387"/>
      <c r="AW20" s="387"/>
      <c r="AY20" s="802" t="s">
        <v>135</v>
      </c>
      <c r="AZ20" s="764">
        <f>AZ18+$AZ$25</f>
        <v>0.53749999999999998</v>
      </c>
      <c r="BA20" s="116">
        <f>BA18+4</f>
        <v>45</v>
      </c>
      <c r="BB20" s="117" t="s">
        <v>8</v>
      </c>
      <c r="BC20" s="117" t="s">
        <v>9</v>
      </c>
      <c r="BD20" s="118">
        <v>1</v>
      </c>
      <c r="BE20" s="850" t="s">
        <v>10</v>
      </c>
      <c r="BF20" s="119">
        <v>5</v>
      </c>
      <c r="BG20" s="330"/>
      <c r="BH20" s="332" t="s">
        <v>10</v>
      </c>
      <c r="BI20" s="328"/>
      <c r="BK20" s="802" t="s">
        <v>135</v>
      </c>
      <c r="BL20" s="764">
        <f>BL18+$AZ$25</f>
        <v>0.53749999999999998</v>
      </c>
      <c r="BM20" s="116">
        <f>BM18+4</f>
        <v>46</v>
      </c>
      <c r="BN20" s="117" t="s">
        <v>8</v>
      </c>
      <c r="BO20" s="117" t="s">
        <v>9</v>
      </c>
      <c r="BP20" s="118">
        <v>2</v>
      </c>
      <c r="BQ20" s="850" t="s">
        <v>10</v>
      </c>
      <c r="BR20" s="119">
        <v>6</v>
      </c>
      <c r="BS20" s="330"/>
      <c r="BT20" s="332" t="s">
        <v>10</v>
      </c>
      <c r="BU20" s="328"/>
      <c r="BW20" s="6" t="str">
        <f>AY6</f>
        <v>22. KOLO</v>
      </c>
      <c r="BX20" s="6">
        <f>AZ6</f>
        <v>0.52916666666666667</v>
      </c>
      <c r="BY20" s="6">
        <f>BA6</f>
        <v>39</v>
      </c>
      <c r="BZ20" s="6" t="str">
        <f t="shared" ref="BZ20:CD21" si="3">BB6</f>
        <v>HŘIŠTĚ</v>
      </c>
      <c r="CA20" s="6" t="str">
        <f t="shared" si="3"/>
        <v>skupina</v>
      </c>
      <c r="CB20" s="6">
        <f t="shared" si="3"/>
        <v>1</v>
      </c>
      <c r="CC20" s="6" t="str">
        <f t="shared" si="3"/>
        <v>:</v>
      </c>
      <c r="CD20" s="6">
        <f t="shared" si="3"/>
        <v>4</v>
      </c>
      <c r="CF20" s="120"/>
      <c r="CG20" s="761" t="str">
        <f>BW20</f>
        <v>22. KOLO</v>
      </c>
      <c r="CH20" s="761"/>
      <c r="CI20" s="761"/>
      <c r="CJ20" s="76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762">
        <f>BY20</f>
        <v>39</v>
      </c>
      <c r="CV20" s="762"/>
      <c r="CW20" s="763" t="s">
        <v>11</v>
      </c>
      <c r="CX20" s="763"/>
      <c r="CY20" s="763"/>
      <c r="CZ20" s="763"/>
      <c r="DA20" s="755" t="s">
        <v>12</v>
      </c>
      <c r="DB20" s="756">
        <f>BX20</f>
        <v>0.52916666666666667</v>
      </c>
      <c r="DC20" s="756"/>
      <c r="DD20" s="757" t="s">
        <v>9</v>
      </c>
      <c r="DE20" s="757"/>
      <c r="DF20" s="758" t="str">
        <f>CA21</f>
        <v>F</v>
      </c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2"/>
      <c r="DS20" s="759" t="s">
        <v>13</v>
      </c>
      <c r="DT20" s="759"/>
      <c r="DU20" s="759"/>
      <c r="DV20" s="760">
        <f>BZ21</f>
        <v>1</v>
      </c>
      <c r="DW20" s="760"/>
      <c r="DX20" s="123"/>
    </row>
    <row r="21" spans="7:128" ht="23.25" customHeight="1" thickTop="1" thickBot="1" x14ac:dyDescent="0.35">
      <c r="G21" s="937"/>
      <c r="H21" s="938"/>
      <c r="I21" s="939"/>
      <c r="J21" s="940"/>
      <c r="K21" s="941"/>
      <c r="L21" s="942"/>
      <c r="M21" s="943"/>
      <c r="N21" s="944"/>
      <c r="O21" s="942"/>
      <c r="P21" s="943"/>
      <c r="Q21" s="409"/>
      <c r="R21" s="407"/>
      <c r="S21" s="408"/>
      <c r="T21" s="409"/>
      <c r="U21" s="407"/>
      <c r="V21" s="408"/>
      <c r="W21" s="409"/>
      <c r="X21" s="407"/>
      <c r="Y21" s="408"/>
      <c r="Z21" s="409"/>
      <c r="AA21" s="407"/>
      <c r="AB21" s="408"/>
      <c r="AC21" s="409"/>
      <c r="AD21" s="407"/>
      <c r="AE21" s="408"/>
      <c r="AF21" s="934"/>
      <c r="AG21" s="935"/>
      <c r="AH21" s="936"/>
      <c r="AI21" s="828"/>
      <c r="AJ21" s="829"/>
      <c r="AK21" s="829"/>
      <c r="AL21" s="830"/>
      <c r="AM21" s="831"/>
      <c r="AN21" s="418"/>
      <c r="AY21" s="802"/>
      <c r="AZ21" s="765"/>
      <c r="BA21" s="124" t="s">
        <v>14</v>
      </c>
      <c r="BB21" s="125">
        <f>BB19</f>
        <v>7</v>
      </c>
      <c r="BC21" s="125" t="s">
        <v>54</v>
      </c>
      <c r="BD21" s="126" t="str">
        <f>LOOKUP(BD20,$B$2:$B$9,$D$2:$D$9)</f>
        <v>Masarykova "B"</v>
      </c>
      <c r="BE21" s="851"/>
      <c r="BF21" s="127" t="str">
        <f>LOOKUP(BF20,$B$2:$B$9,$D$2:$D$9)</f>
        <v>Kmochova "A"</v>
      </c>
      <c r="BG21" s="331"/>
      <c r="BH21" s="333"/>
      <c r="BI21" s="329"/>
      <c r="BK21" s="802"/>
      <c r="BL21" s="765"/>
      <c r="BM21" s="124" t="s">
        <v>14</v>
      </c>
      <c r="BN21" s="125">
        <f>BN19</f>
        <v>8</v>
      </c>
      <c r="BO21" s="125" t="s">
        <v>54</v>
      </c>
      <c r="BP21" s="126" t="str">
        <f>LOOKUP(BP20,$B$2:$B$9,$D$2:$D$9)</f>
        <v>Pečky "A"</v>
      </c>
      <c r="BQ21" s="851"/>
      <c r="BR21" s="127" t="str">
        <f>LOOKUP(BR20,$B$2:$B$9,$D$2:$D$9)</f>
        <v>Velim</v>
      </c>
      <c r="BS21" s="331"/>
      <c r="BT21" s="333"/>
      <c r="BU21" s="329"/>
      <c r="BZ21" s="6">
        <f t="shared" si="3"/>
        <v>1</v>
      </c>
      <c r="CA21" s="6" t="str">
        <f t="shared" si="3"/>
        <v>F</v>
      </c>
      <c r="CB21" s="6" t="str">
        <f t="shared" si="3"/>
        <v>Masarykova "B"</v>
      </c>
      <c r="CC21" s="6">
        <f t="shared" si="3"/>
        <v>0</v>
      </c>
      <c r="CD21" s="6" t="str">
        <f t="shared" si="3"/>
        <v>Ovčárecká "A"</v>
      </c>
      <c r="CF21" s="120"/>
      <c r="CG21" s="761"/>
      <c r="CH21" s="761"/>
      <c r="CI21" s="761"/>
      <c r="CJ21" s="76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762"/>
      <c r="CV21" s="762"/>
      <c r="CW21" s="763"/>
      <c r="CX21" s="763"/>
      <c r="CY21" s="763"/>
      <c r="CZ21" s="763"/>
      <c r="DA21" s="755"/>
      <c r="DB21" s="756"/>
      <c r="DC21" s="756"/>
      <c r="DD21" s="757"/>
      <c r="DE21" s="757"/>
      <c r="DF21" s="758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2"/>
      <c r="DS21" s="759"/>
      <c r="DT21" s="759"/>
      <c r="DU21" s="759"/>
      <c r="DV21" s="760"/>
      <c r="DW21" s="760"/>
      <c r="DX21" s="123"/>
    </row>
    <row r="22" spans="7:128" ht="23.25" customHeight="1" thickTop="1" thickBot="1" x14ac:dyDescent="0.35">
      <c r="AY22" s="802" t="s">
        <v>139</v>
      </c>
      <c r="AZ22" s="764">
        <f>AZ20+$AZ$25</f>
        <v>0.54583333333333328</v>
      </c>
      <c r="BA22" s="116">
        <f>BA20+4</f>
        <v>49</v>
      </c>
      <c r="BB22" s="117" t="s">
        <v>8</v>
      </c>
      <c r="BC22" s="117" t="s">
        <v>9</v>
      </c>
      <c r="BD22" s="118">
        <v>1</v>
      </c>
      <c r="BE22" s="850" t="s">
        <v>10</v>
      </c>
      <c r="BF22" s="119">
        <v>6</v>
      </c>
      <c r="BG22" s="330"/>
      <c r="BH22" s="332" t="s">
        <v>10</v>
      </c>
      <c r="BI22" s="328"/>
      <c r="BK22" s="802" t="s">
        <v>139</v>
      </c>
      <c r="BL22" s="764">
        <f>BL20+$AZ$25</f>
        <v>0.54583333333333328</v>
      </c>
      <c r="BM22" s="116">
        <f>BM20+4</f>
        <v>50</v>
      </c>
      <c r="BN22" s="117" t="s">
        <v>8</v>
      </c>
      <c r="BO22" s="117" t="s">
        <v>9</v>
      </c>
      <c r="BP22" s="118">
        <v>3</v>
      </c>
      <c r="BQ22" s="850" t="s">
        <v>10</v>
      </c>
      <c r="BR22" s="119">
        <v>5</v>
      </c>
      <c r="BS22" s="330"/>
      <c r="BT22" s="332" t="s">
        <v>10</v>
      </c>
      <c r="BU22" s="328"/>
      <c r="CF22" s="120"/>
      <c r="CG22" s="128"/>
      <c r="CH22" s="128"/>
      <c r="CI22" s="128"/>
      <c r="CJ22" s="128"/>
      <c r="CK22" s="587" t="s">
        <v>16</v>
      </c>
      <c r="CL22" s="587"/>
      <c r="CM22" s="90">
        <f>CB20</f>
        <v>1</v>
      </c>
      <c r="CN22" s="91" t="s">
        <v>17</v>
      </c>
      <c r="CO22" s="585" t="str">
        <f>LOOKUP(CM22,$B$2:$B$9,$D$2:$D$9)</f>
        <v>Masarykova "B"</v>
      </c>
      <c r="CP22" s="585"/>
      <c r="CQ22" s="585"/>
      <c r="CR22" s="585"/>
      <c r="CS22" s="585"/>
      <c r="CT22" s="585"/>
      <c r="CU22" s="585"/>
      <c r="CV22" s="585"/>
      <c r="CW22" s="585"/>
      <c r="CX22" s="585"/>
      <c r="CY22" s="789"/>
      <c r="CZ22" s="789"/>
      <c r="DA22" s="129"/>
      <c r="DB22" s="129"/>
      <c r="DC22" s="129"/>
      <c r="DD22" s="129"/>
      <c r="DE22" s="129"/>
      <c r="DF22" s="128"/>
      <c r="DG22" s="587" t="s">
        <v>16</v>
      </c>
      <c r="DH22" s="587"/>
      <c r="DI22" s="90">
        <f>CD20</f>
        <v>4</v>
      </c>
      <c r="DJ22" s="91" t="s">
        <v>17</v>
      </c>
      <c r="DK22" s="585" t="str">
        <f>LOOKUP(DI22,$B$2:$B$9,$D$2:$D$9)</f>
        <v>Ovčárecká "A"</v>
      </c>
      <c r="DL22" s="585"/>
      <c r="DM22" s="585"/>
      <c r="DN22" s="585"/>
      <c r="DO22" s="585"/>
      <c r="DP22" s="585"/>
      <c r="DQ22" s="585"/>
      <c r="DR22" s="585"/>
      <c r="DS22" s="585"/>
      <c r="DT22" s="585"/>
      <c r="DU22" s="585"/>
      <c r="DV22" s="585"/>
      <c r="DW22" s="585"/>
      <c r="DX22" s="123"/>
    </row>
    <row r="23" spans="7:128" ht="23.25" customHeight="1" thickTop="1" thickBot="1" x14ac:dyDescent="0.35">
      <c r="AY23" s="802"/>
      <c r="AZ23" s="765"/>
      <c r="BA23" s="124" t="s">
        <v>14</v>
      </c>
      <c r="BB23" s="125">
        <f>BB21</f>
        <v>7</v>
      </c>
      <c r="BC23" s="125" t="s">
        <v>54</v>
      </c>
      <c r="BD23" s="126" t="str">
        <f>LOOKUP(BD22,$B$2:$B$9,$D$2:$D$9)</f>
        <v>Masarykova "B"</v>
      </c>
      <c r="BE23" s="851"/>
      <c r="BF23" s="127" t="str">
        <f>LOOKUP(BF22,$B$2:$B$9,$D$2:$D$9)</f>
        <v>Velim</v>
      </c>
      <c r="BG23" s="331"/>
      <c r="BH23" s="333"/>
      <c r="BI23" s="329"/>
      <c r="BK23" s="802"/>
      <c r="BL23" s="765"/>
      <c r="BM23" s="124" t="s">
        <v>14</v>
      </c>
      <c r="BN23" s="125">
        <f>BN21</f>
        <v>8</v>
      </c>
      <c r="BO23" s="125" t="s">
        <v>54</v>
      </c>
      <c r="BP23" s="126" t="str">
        <f>LOOKUP(BP22,$B$2:$B$9,$D$2:$D$9)</f>
        <v>Pečky "B"</v>
      </c>
      <c r="BQ23" s="851"/>
      <c r="BR23" s="127" t="str">
        <f>LOOKUP(BR22,$B$2:$B$9,$D$2:$D$9)</f>
        <v>Kmochova "A"</v>
      </c>
      <c r="BS23" s="331"/>
      <c r="BT23" s="333"/>
      <c r="BU23" s="329"/>
      <c r="CF23" s="120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31"/>
      <c r="DS23" s="131"/>
      <c r="DT23" s="131"/>
      <c r="DU23" s="131"/>
      <c r="DV23" s="131"/>
      <c r="DW23" s="131"/>
      <c r="DX23" s="123"/>
    </row>
    <row r="24" spans="7:128" ht="23.25" customHeight="1" thickTop="1" thickBot="1" x14ac:dyDescent="0.35">
      <c r="AY24" s="67"/>
      <c r="AZ24" s="68"/>
      <c r="BA24" s="68"/>
      <c r="BB24" s="68"/>
      <c r="BC24" s="68"/>
      <c r="BD24" s="69"/>
      <c r="BE24" s="70"/>
      <c r="BF24" s="69"/>
      <c r="BG24" s="71"/>
      <c r="BH24" s="71"/>
      <c r="BI24" s="71"/>
      <c r="BK24" s="802" t="s">
        <v>139</v>
      </c>
      <c r="BL24" s="764">
        <f>BL22+$AZ$25</f>
        <v>0.55416666666666659</v>
      </c>
      <c r="BM24" s="116">
        <v>51</v>
      </c>
      <c r="BN24" s="117" t="s">
        <v>8</v>
      </c>
      <c r="BO24" s="117" t="s">
        <v>9</v>
      </c>
      <c r="BP24" s="118">
        <v>2</v>
      </c>
      <c r="BQ24" s="850" t="s">
        <v>10</v>
      </c>
      <c r="BR24" s="119">
        <v>4</v>
      </c>
      <c r="BS24" s="330"/>
      <c r="BT24" s="332" t="s">
        <v>10</v>
      </c>
      <c r="BU24" s="328"/>
      <c r="CF24" s="120"/>
      <c r="CG24" s="94" t="s">
        <v>21</v>
      </c>
      <c r="CH24" s="95">
        <f>CM22</f>
        <v>1</v>
      </c>
      <c r="CI24" s="96" t="s">
        <v>10</v>
      </c>
      <c r="CJ24" s="97">
        <v>1</v>
      </c>
      <c r="CK24" s="97">
        <v>2</v>
      </c>
      <c r="CL24" s="97">
        <v>3</v>
      </c>
      <c r="CM24" s="97">
        <v>4</v>
      </c>
      <c r="CN24" s="97">
        <v>5</v>
      </c>
      <c r="CO24" s="97">
        <v>6</v>
      </c>
      <c r="CP24" s="97">
        <v>7</v>
      </c>
      <c r="CQ24" s="97">
        <v>8</v>
      </c>
      <c r="CR24" s="97">
        <v>9</v>
      </c>
      <c r="CS24" s="97">
        <v>10</v>
      </c>
      <c r="CT24" s="97">
        <v>11</v>
      </c>
      <c r="CU24" s="97">
        <v>12</v>
      </c>
      <c r="CV24" s="97">
        <v>13</v>
      </c>
      <c r="CW24" s="97">
        <v>14</v>
      </c>
      <c r="CX24" s="97">
        <v>15</v>
      </c>
      <c r="CY24" s="97">
        <v>16</v>
      </c>
      <c r="CZ24" s="97">
        <v>17</v>
      </c>
      <c r="DA24" s="97">
        <v>18</v>
      </c>
      <c r="DB24" s="97">
        <v>19</v>
      </c>
      <c r="DC24" s="97">
        <v>20</v>
      </c>
      <c r="DD24" s="97">
        <v>21</v>
      </c>
      <c r="DE24" s="97">
        <v>22</v>
      </c>
      <c r="DF24" s="97">
        <v>23</v>
      </c>
      <c r="DG24" s="97">
        <v>24</v>
      </c>
      <c r="DH24" s="97">
        <v>25</v>
      </c>
      <c r="DI24" s="97">
        <v>26</v>
      </c>
      <c r="DJ24" s="97">
        <v>27</v>
      </c>
      <c r="DK24" s="97">
        <v>28</v>
      </c>
      <c r="DL24" s="97">
        <v>29</v>
      </c>
      <c r="DM24" s="97">
        <v>30</v>
      </c>
      <c r="DN24" s="97">
        <v>31</v>
      </c>
      <c r="DO24" s="97">
        <v>32</v>
      </c>
      <c r="DP24" s="97">
        <v>33</v>
      </c>
      <c r="DQ24" s="97">
        <v>34</v>
      </c>
      <c r="DR24" s="98">
        <v>35</v>
      </c>
      <c r="DS24" s="98">
        <v>36</v>
      </c>
      <c r="DT24" s="98">
        <v>37</v>
      </c>
      <c r="DU24" s="98">
        <v>38</v>
      </c>
      <c r="DV24" s="98">
        <v>39</v>
      </c>
      <c r="DW24" s="98">
        <v>40</v>
      </c>
      <c r="DX24" s="123"/>
    </row>
    <row r="25" spans="7:128" ht="23.25" customHeight="1" thickTop="1" thickBot="1" x14ac:dyDescent="0.35">
      <c r="I25" s="65"/>
      <c r="J25" s="66"/>
      <c r="AY25" s="72"/>
      <c r="AZ25" s="75">
        <v>8.3333333333333332E-3</v>
      </c>
      <c r="BA25" s="73"/>
      <c r="BB25" s="73"/>
      <c r="BC25" s="73"/>
      <c r="BD25" s="74"/>
      <c r="BE25" s="70"/>
      <c r="BF25" s="74"/>
      <c r="BG25" s="71"/>
      <c r="BH25" s="71"/>
      <c r="BI25" s="71"/>
      <c r="BK25" s="802"/>
      <c r="BL25" s="765"/>
      <c r="BM25" s="124" t="s">
        <v>14</v>
      </c>
      <c r="BN25" s="125">
        <f>BN23</f>
        <v>8</v>
      </c>
      <c r="BO25" s="125" t="s">
        <v>54</v>
      </c>
      <c r="BP25" s="126" t="str">
        <f>LOOKUP(BP24,$B$2:$B$9,$D$2:$D$9)</f>
        <v>Pečky "A"</v>
      </c>
      <c r="BQ25" s="851"/>
      <c r="BR25" s="127" t="str">
        <f>LOOKUP(BR24,$B$2:$B$9,$D$2:$D$9)</f>
        <v>Ovčárecká "A"</v>
      </c>
      <c r="BS25" s="331"/>
      <c r="BT25" s="333"/>
      <c r="BU25" s="329"/>
      <c r="CF25" s="120"/>
      <c r="CG25" s="134"/>
      <c r="CH25" s="135"/>
      <c r="CI25" s="136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8"/>
      <c r="DS25" s="138"/>
      <c r="DT25" s="138"/>
      <c r="DU25" s="138"/>
      <c r="DV25" s="138"/>
      <c r="DW25" s="138"/>
      <c r="DX25" s="123"/>
    </row>
    <row r="26" spans="7:128" ht="23.25" customHeight="1" thickTop="1" x14ac:dyDescent="0.25">
      <c r="I26" s="65"/>
      <c r="J26" s="66"/>
      <c r="AY26" s="67"/>
      <c r="AZ26" s="68"/>
      <c r="BA26" s="68"/>
      <c r="BB26" s="68"/>
      <c r="BC26" s="68"/>
      <c r="BD26" s="69"/>
      <c r="BE26" s="70"/>
      <c r="BF26" s="69"/>
      <c r="BG26" s="71"/>
      <c r="BH26" s="71"/>
      <c r="BI26" s="71"/>
      <c r="CF26" s="120"/>
      <c r="CG26" s="104" t="s">
        <v>21</v>
      </c>
      <c r="CH26" s="105">
        <f>DI22</f>
        <v>4</v>
      </c>
      <c r="CI26" s="106" t="s">
        <v>10</v>
      </c>
      <c r="CJ26" s="97">
        <v>1</v>
      </c>
      <c r="CK26" s="97">
        <v>2</v>
      </c>
      <c r="CL26" s="97">
        <v>3</v>
      </c>
      <c r="CM26" s="97">
        <v>4</v>
      </c>
      <c r="CN26" s="97">
        <v>5</v>
      </c>
      <c r="CO26" s="97">
        <v>6</v>
      </c>
      <c r="CP26" s="97">
        <v>7</v>
      </c>
      <c r="CQ26" s="97">
        <v>8</v>
      </c>
      <c r="CR26" s="97">
        <v>9</v>
      </c>
      <c r="CS26" s="97">
        <v>10</v>
      </c>
      <c r="CT26" s="97">
        <v>11</v>
      </c>
      <c r="CU26" s="97">
        <v>12</v>
      </c>
      <c r="CV26" s="97">
        <v>13</v>
      </c>
      <c r="CW26" s="97">
        <v>14</v>
      </c>
      <c r="CX26" s="97">
        <v>15</v>
      </c>
      <c r="CY26" s="97">
        <v>16</v>
      </c>
      <c r="CZ26" s="97">
        <v>17</v>
      </c>
      <c r="DA26" s="97">
        <v>18</v>
      </c>
      <c r="DB26" s="97">
        <v>19</v>
      </c>
      <c r="DC26" s="97">
        <v>20</v>
      </c>
      <c r="DD26" s="97">
        <v>21</v>
      </c>
      <c r="DE26" s="97">
        <v>22</v>
      </c>
      <c r="DF26" s="97">
        <v>23</v>
      </c>
      <c r="DG26" s="97">
        <v>24</v>
      </c>
      <c r="DH26" s="97">
        <v>25</v>
      </c>
      <c r="DI26" s="97">
        <v>26</v>
      </c>
      <c r="DJ26" s="97">
        <v>27</v>
      </c>
      <c r="DK26" s="97">
        <v>28</v>
      </c>
      <c r="DL26" s="97">
        <v>29</v>
      </c>
      <c r="DM26" s="97">
        <v>30</v>
      </c>
      <c r="DN26" s="97">
        <v>31</v>
      </c>
      <c r="DO26" s="97">
        <v>32</v>
      </c>
      <c r="DP26" s="97">
        <v>33</v>
      </c>
      <c r="DQ26" s="97">
        <v>34</v>
      </c>
      <c r="DR26" s="98">
        <v>35</v>
      </c>
      <c r="DS26" s="98">
        <v>36</v>
      </c>
      <c r="DT26" s="98">
        <v>37</v>
      </c>
      <c r="DU26" s="98">
        <v>38</v>
      </c>
      <c r="DV26" s="98">
        <v>39</v>
      </c>
      <c r="DW26" s="98">
        <v>40</v>
      </c>
      <c r="DX26" s="123"/>
    </row>
    <row r="27" spans="7:128" ht="23.25" customHeight="1" thickBot="1" x14ac:dyDescent="0.3">
      <c r="I27" s="65"/>
      <c r="J27" s="66"/>
      <c r="AY27" s="72"/>
      <c r="AZ27" s="73"/>
      <c r="BA27" s="73"/>
      <c r="BB27" s="73"/>
      <c r="BC27" s="73"/>
      <c r="BD27" s="74"/>
      <c r="BE27" s="70"/>
      <c r="BF27" s="74"/>
      <c r="BG27" s="71"/>
      <c r="BH27" s="71"/>
      <c r="BI27" s="71"/>
      <c r="CF27" s="139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1"/>
    </row>
    <row r="28" spans="7:128" ht="23.25" customHeight="1" thickTop="1" x14ac:dyDescent="0.25">
      <c r="I28" s="65"/>
      <c r="J28" s="66"/>
      <c r="CF28" s="113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5"/>
    </row>
    <row r="29" spans="7:128" ht="23.25" customHeight="1" x14ac:dyDescent="0.25">
      <c r="I29" s="65"/>
      <c r="J29" s="66"/>
      <c r="BW29" s="6" t="str">
        <f>AY8</f>
        <v>23. KOLO</v>
      </c>
      <c r="BX29" s="6">
        <f>AZ8</f>
        <v>0.53749999999999998</v>
      </c>
      <c r="BY29" s="6">
        <f>BA8</f>
        <v>43</v>
      </c>
      <c r="BZ29" s="6" t="str">
        <f t="shared" ref="BZ29:CD30" si="4">BB8</f>
        <v>HŘIŠTĚ</v>
      </c>
      <c r="CA29" s="6" t="str">
        <f t="shared" si="4"/>
        <v>skupina</v>
      </c>
      <c r="CB29" s="6">
        <f t="shared" si="4"/>
        <v>4</v>
      </c>
      <c r="CC29" s="6" t="str">
        <f t="shared" si="4"/>
        <v>:</v>
      </c>
      <c r="CD29" s="6">
        <f t="shared" si="4"/>
        <v>8</v>
      </c>
      <c r="CF29" s="120"/>
      <c r="CG29" s="761" t="str">
        <f>BW29</f>
        <v>23. KOLO</v>
      </c>
      <c r="CH29" s="761"/>
      <c r="CI29" s="761"/>
      <c r="CJ29" s="76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762">
        <f>BY29</f>
        <v>43</v>
      </c>
      <c r="CV29" s="762"/>
      <c r="CW29" s="763" t="s">
        <v>11</v>
      </c>
      <c r="CX29" s="763"/>
      <c r="CY29" s="763"/>
      <c r="CZ29" s="763"/>
      <c r="DA29" s="755" t="s">
        <v>12</v>
      </c>
      <c r="DB29" s="756">
        <f>BX29</f>
        <v>0.53749999999999998</v>
      </c>
      <c r="DC29" s="756"/>
      <c r="DD29" s="757" t="s">
        <v>9</v>
      </c>
      <c r="DE29" s="757"/>
      <c r="DF29" s="758" t="str">
        <f>CA30</f>
        <v>F</v>
      </c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2"/>
      <c r="DS29" s="759" t="s">
        <v>13</v>
      </c>
      <c r="DT29" s="759"/>
      <c r="DU29" s="759"/>
      <c r="DV29" s="760">
        <f>BZ30</f>
        <v>1</v>
      </c>
      <c r="DW29" s="760"/>
      <c r="DX29" s="123"/>
    </row>
    <row r="30" spans="7:128" ht="23.25" customHeight="1" x14ac:dyDescent="0.25">
      <c r="I30" s="65"/>
      <c r="J30" s="66"/>
      <c r="BZ30" s="6">
        <f t="shared" si="4"/>
        <v>1</v>
      </c>
      <c r="CA30" s="6" t="str">
        <f t="shared" si="4"/>
        <v>F</v>
      </c>
      <c r="CB30" s="6" t="str">
        <f t="shared" si="4"/>
        <v>Ovčárecká "A"</v>
      </c>
      <c r="CC30" s="6">
        <f t="shared" si="4"/>
        <v>0</v>
      </c>
      <c r="CD30" s="6" t="str">
        <f t="shared" si="4"/>
        <v>Lipanská</v>
      </c>
      <c r="CF30" s="120"/>
      <c r="CG30" s="761"/>
      <c r="CH30" s="761"/>
      <c r="CI30" s="761"/>
      <c r="CJ30" s="76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762"/>
      <c r="CV30" s="762"/>
      <c r="CW30" s="763"/>
      <c r="CX30" s="763"/>
      <c r="CY30" s="763"/>
      <c r="CZ30" s="763"/>
      <c r="DA30" s="755"/>
      <c r="DB30" s="756"/>
      <c r="DC30" s="756"/>
      <c r="DD30" s="757"/>
      <c r="DE30" s="757"/>
      <c r="DF30" s="758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2"/>
      <c r="DS30" s="759"/>
      <c r="DT30" s="759"/>
      <c r="DU30" s="759"/>
      <c r="DV30" s="760"/>
      <c r="DW30" s="760"/>
      <c r="DX30" s="123"/>
    </row>
    <row r="31" spans="7:128" ht="23.25" customHeight="1" x14ac:dyDescent="0.25">
      <c r="I31" s="65"/>
      <c r="J31" s="66"/>
      <c r="CF31" s="120"/>
      <c r="CG31" s="128"/>
      <c r="CH31" s="128"/>
      <c r="CI31" s="128"/>
      <c r="CJ31" s="128"/>
      <c r="CK31" s="587" t="s">
        <v>16</v>
      </c>
      <c r="CL31" s="587"/>
      <c r="CM31" s="90">
        <f>CB29</f>
        <v>4</v>
      </c>
      <c r="CN31" s="91" t="s">
        <v>17</v>
      </c>
      <c r="CO31" s="585" t="str">
        <f>LOOKUP(CM31,$B$2:$B$9,$D$2:$D$9)</f>
        <v>Ovčárecká "A"</v>
      </c>
      <c r="CP31" s="585"/>
      <c r="CQ31" s="585"/>
      <c r="CR31" s="585"/>
      <c r="CS31" s="585"/>
      <c r="CT31" s="585"/>
      <c r="CU31" s="585"/>
      <c r="CV31" s="585"/>
      <c r="CW31" s="585"/>
      <c r="CX31" s="585"/>
      <c r="CY31" s="789"/>
      <c r="CZ31" s="789"/>
      <c r="DA31" s="129"/>
      <c r="DB31" s="129"/>
      <c r="DC31" s="129"/>
      <c r="DD31" s="129"/>
      <c r="DE31" s="129"/>
      <c r="DF31" s="128"/>
      <c r="DG31" s="587" t="s">
        <v>16</v>
      </c>
      <c r="DH31" s="587"/>
      <c r="DI31" s="90">
        <f>CD29</f>
        <v>8</v>
      </c>
      <c r="DJ31" s="91" t="s">
        <v>17</v>
      </c>
      <c r="DK31" s="585" t="str">
        <f>LOOKUP(DI31,$B$2:$B$9,$D$2:$D$9)</f>
        <v>Lipanská</v>
      </c>
      <c r="DL31" s="585"/>
      <c r="DM31" s="585"/>
      <c r="DN31" s="585"/>
      <c r="DO31" s="585"/>
      <c r="DP31" s="585"/>
      <c r="DQ31" s="585"/>
      <c r="DR31" s="585"/>
      <c r="DS31" s="585"/>
      <c r="DT31" s="585"/>
      <c r="DU31" s="585"/>
      <c r="DV31" s="585"/>
      <c r="DW31" s="585"/>
      <c r="DX31" s="123"/>
    </row>
    <row r="32" spans="7:128" ht="23.25" customHeight="1" x14ac:dyDescent="0.25">
      <c r="I32" s="65"/>
      <c r="J32" s="66"/>
      <c r="CF32" s="120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31"/>
      <c r="DS32" s="131"/>
      <c r="DT32" s="131"/>
      <c r="DU32" s="131"/>
      <c r="DV32" s="131"/>
      <c r="DW32" s="131"/>
      <c r="DX32" s="123"/>
    </row>
    <row r="33" spans="2:128" ht="23.25" customHeight="1" x14ac:dyDescent="0.25">
      <c r="I33" s="65"/>
      <c r="J33" s="66"/>
      <c r="CF33" s="120"/>
      <c r="CG33" s="94" t="s">
        <v>21</v>
      </c>
      <c r="CH33" s="95">
        <f>CM31</f>
        <v>4</v>
      </c>
      <c r="CI33" s="96" t="s">
        <v>10</v>
      </c>
      <c r="CJ33" s="97">
        <v>1</v>
      </c>
      <c r="CK33" s="97">
        <v>2</v>
      </c>
      <c r="CL33" s="97">
        <v>3</v>
      </c>
      <c r="CM33" s="97">
        <v>4</v>
      </c>
      <c r="CN33" s="97">
        <v>5</v>
      </c>
      <c r="CO33" s="97">
        <v>6</v>
      </c>
      <c r="CP33" s="97">
        <v>7</v>
      </c>
      <c r="CQ33" s="97">
        <v>8</v>
      </c>
      <c r="CR33" s="97">
        <v>9</v>
      </c>
      <c r="CS33" s="97">
        <v>10</v>
      </c>
      <c r="CT33" s="97">
        <v>11</v>
      </c>
      <c r="CU33" s="97">
        <v>12</v>
      </c>
      <c r="CV33" s="97">
        <v>13</v>
      </c>
      <c r="CW33" s="97">
        <v>14</v>
      </c>
      <c r="CX33" s="97">
        <v>15</v>
      </c>
      <c r="CY33" s="97">
        <v>16</v>
      </c>
      <c r="CZ33" s="97">
        <v>17</v>
      </c>
      <c r="DA33" s="97">
        <v>18</v>
      </c>
      <c r="DB33" s="97">
        <v>19</v>
      </c>
      <c r="DC33" s="97">
        <v>20</v>
      </c>
      <c r="DD33" s="97">
        <v>21</v>
      </c>
      <c r="DE33" s="97">
        <v>22</v>
      </c>
      <c r="DF33" s="97">
        <v>23</v>
      </c>
      <c r="DG33" s="97">
        <v>24</v>
      </c>
      <c r="DH33" s="97">
        <v>25</v>
      </c>
      <c r="DI33" s="97">
        <v>26</v>
      </c>
      <c r="DJ33" s="97">
        <v>27</v>
      </c>
      <c r="DK33" s="97">
        <v>28</v>
      </c>
      <c r="DL33" s="97">
        <v>29</v>
      </c>
      <c r="DM33" s="97">
        <v>30</v>
      </c>
      <c r="DN33" s="97">
        <v>31</v>
      </c>
      <c r="DO33" s="97">
        <v>32</v>
      </c>
      <c r="DP33" s="97">
        <v>33</v>
      </c>
      <c r="DQ33" s="97">
        <v>34</v>
      </c>
      <c r="DR33" s="98">
        <v>35</v>
      </c>
      <c r="DS33" s="98">
        <v>36</v>
      </c>
      <c r="DT33" s="98">
        <v>37</v>
      </c>
      <c r="DU33" s="98">
        <v>38</v>
      </c>
      <c r="DV33" s="98">
        <v>39</v>
      </c>
      <c r="DW33" s="98">
        <v>40</v>
      </c>
      <c r="DX33" s="123"/>
    </row>
    <row r="34" spans="2:128" ht="23.25" customHeight="1" x14ac:dyDescent="0.25">
      <c r="I34" s="65"/>
      <c r="J34" s="66"/>
      <c r="CF34" s="120"/>
      <c r="CG34" s="134"/>
      <c r="CH34" s="135"/>
      <c r="CI34" s="136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8"/>
      <c r="DS34" s="138"/>
      <c r="DT34" s="138"/>
      <c r="DU34" s="138"/>
      <c r="DV34" s="138"/>
      <c r="DW34" s="138"/>
      <c r="DX34" s="123"/>
    </row>
    <row r="35" spans="2:128" ht="23.25" customHeight="1" x14ac:dyDescent="0.25">
      <c r="B35" t="str">
        <f>IF($A$1=1,'[1]Presenční listina'!B42,"")</f>
        <v/>
      </c>
      <c r="I35" s="65"/>
      <c r="J35" s="66"/>
      <c r="CF35" s="120"/>
      <c r="CG35" s="104" t="s">
        <v>21</v>
      </c>
      <c r="CH35" s="105">
        <f>DI31</f>
        <v>8</v>
      </c>
      <c r="CI35" s="106" t="s">
        <v>10</v>
      </c>
      <c r="CJ35" s="97">
        <v>1</v>
      </c>
      <c r="CK35" s="97">
        <v>2</v>
      </c>
      <c r="CL35" s="97">
        <v>3</v>
      </c>
      <c r="CM35" s="97">
        <v>4</v>
      </c>
      <c r="CN35" s="97">
        <v>5</v>
      </c>
      <c r="CO35" s="97">
        <v>6</v>
      </c>
      <c r="CP35" s="97">
        <v>7</v>
      </c>
      <c r="CQ35" s="97">
        <v>8</v>
      </c>
      <c r="CR35" s="97">
        <v>9</v>
      </c>
      <c r="CS35" s="97">
        <v>10</v>
      </c>
      <c r="CT35" s="97">
        <v>11</v>
      </c>
      <c r="CU35" s="97">
        <v>12</v>
      </c>
      <c r="CV35" s="97">
        <v>13</v>
      </c>
      <c r="CW35" s="97">
        <v>14</v>
      </c>
      <c r="CX35" s="97">
        <v>15</v>
      </c>
      <c r="CY35" s="97">
        <v>16</v>
      </c>
      <c r="CZ35" s="97">
        <v>17</v>
      </c>
      <c r="DA35" s="97">
        <v>18</v>
      </c>
      <c r="DB35" s="97">
        <v>19</v>
      </c>
      <c r="DC35" s="97">
        <v>20</v>
      </c>
      <c r="DD35" s="97">
        <v>21</v>
      </c>
      <c r="DE35" s="97">
        <v>22</v>
      </c>
      <c r="DF35" s="97">
        <v>23</v>
      </c>
      <c r="DG35" s="97">
        <v>24</v>
      </c>
      <c r="DH35" s="97">
        <v>25</v>
      </c>
      <c r="DI35" s="97">
        <v>26</v>
      </c>
      <c r="DJ35" s="97">
        <v>27</v>
      </c>
      <c r="DK35" s="97">
        <v>28</v>
      </c>
      <c r="DL35" s="97">
        <v>29</v>
      </c>
      <c r="DM35" s="97">
        <v>30</v>
      </c>
      <c r="DN35" s="97">
        <v>31</v>
      </c>
      <c r="DO35" s="97">
        <v>32</v>
      </c>
      <c r="DP35" s="97">
        <v>33</v>
      </c>
      <c r="DQ35" s="97">
        <v>34</v>
      </c>
      <c r="DR35" s="98">
        <v>35</v>
      </c>
      <c r="DS35" s="98">
        <v>36</v>
      </c>
      <c r="DT35" s="98">
        <v>37</v>
      </c>
      <c r="DU35" s="98">
        <v>38</v>
      </c>
      <c r="DV35" s="98">
        <v>39</v>
      </c>
      <c r="DW35" s="98">
        <v>40</v>
      </c>
      <c r="DX35" s="123"/>
    </row>
    <row r="36" spans="2:128" ht="23.25" customHeight="1" thickBot="1" x14ac:dyDescent="0.3">
      <c r="B36" t="str">
        <f>IF($A$1=1,'[1]Presenční listina'!B43,"")</f>
        <v/>
      </c>
      <c r="I36" s="65"/>
      <c r="J36" s="66"/>
      <c r="CF36" s="139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1"/>
    </row>
    <row r="37" spans="2:128" ht="23.25" customHeight="1" thickTop="1" x14ac:dyDescent="0.25">
      <c r="B37" t="str">
        <f>IF($A$1=1,'[1]Presenční listina'!B44,"")</f>
        <v/>
      </c>
      <c r="I37" s="65"/>
      <c r="J37" s="66"/>
      <c r="CF37" s="113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5"/>
    </row>
    <row r="38" spans="2:128" ht="23.25" customHeight="1" x14ac:dyDescent="0.25">
      <c r="B38" t="str">
        <f>IF($A$1=1,'[1]Presenční listina'!B45,"")</f>
        <v/>
      </c>
      <c r="I38" s="65"/>
      <c r="J38" s="66"/>
      <c r="BW38" s="6" t="str">
        <f t="shared" ref="BW38:CD38" si="5">AY10</f>
        <v>24. KOLO</v>
      </c>
      <c r="BX38" s="6">
        <f t="shared" si="5"/>
        <v>0.54583333333333328</v>
      </c>
      <c r="BY38" s="6">
        <f t="shared" si="5"/>
        <v>47</v>
      </c>
      <c r="BZ38" s="6" t="str">
        <f t="shared" si="5"/>
        <v>HŘIŠTĚ</v>
      </c>
      <c r="CA38" s="6" t="str">
        <f t="shared" si="5"/>
        <v>skupina</v>
      </c>
      <c r="CB38" s="6">
        <f t="shared" si="5"/>
        <v>4</v>
      </c>
      <c r="CC38" s="6" t="str">
        <f t="shared" si="5"/>
        <v>:</v>
      </c>
      <c r="CD38" s="6">
        <f t="shared" si="5"/>
        <v>7</v>
      </c>
      <c r="CF38" s="120"/>
      <c r="CG38" s="761" t="str">
        <f>BW38</f>
        <v>24. KOLO</v>
      </c>
      <c r="CH38" s="761"/>
      <c r="CI38" s="761"/>
      <c r="CJ38" s="76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762">
        <f>BY38</f>
        <v>47</v>
      </c>
      <c r="CV38" s="762"/>
      <c r="CW38" s="763" t="s">
        <v>11</v>
      </c>
      <c r="CX38" s="763"/>
      <c r="CY38" s="763"/>
      <c r="CZ38" s="763"/>
      <c r="DA38" s="755" t="s">
        <v>12</v>
      </c>
      <c r="DB38" s="756">
        <f>BX38</f>
        <v>0.54583333333333328</v>
      </c>
      <c r="DC38" s="756"/>
      <c r="DD38" s="757" t="s">
        <v>9</v>
      </c>
      <c r="DE38" s="757"/>
      <c r="DF38" s="758" t="str">
        <f>CA39</f>
        <v>F</v>
      </c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2"/>
      <c r="DS38" s="759" t="s">
        <v>13</v>
      </c>
      <c r="DT38" s="759"/>
      <c r="DU38" s="759"/>
      <c r="DV38" s="760">
        <f>BZ39</f>
        <v>1</v>
      </c>
      <c r="DW38" s="760"/>
      <c r="DX38" s="123"/>
    </row>
    <row r="39" spans="2:128" ht="23.25" customHeight="1" x14ac:dyDescent="0.25">
      <c r="B39" t="str">
        <f>IF($A$1=1,'[1]Presenční listina'!B46,"")</f>
        <v/>
      </c>
      <c r="I39" s="65"/>
      <c r="J39" s="66"/>
      <c r="BZ39" s="6">
        <f>BB11</f>
        <v>1</v>
      </c>
      <c r="CA39" s="6" t="str">
        <f>BC11</f>
        <v>F</v>
      </c>
      <c r="CB39" s="6" t="str">
        <f>BD11</f>
        <v>Ovčárecká "A"</v>
      </c>
      <c r="CC39" s="6">
        <f>BE11</f>
        <v>0</v>
      </c>
      <c r="CD39" s="6" t="str">
        <f>BF11</f>
        <v>Masarykova "A"</v>
      </c>
      <c r="CF39" s="120"/>
      <c r="CG39" s="761"/>
      <c r="CH39" s="761"/>
      <c r="CI39" s="761"/>
      <c r="CJ39" s="76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762"/>
      <c r="CV39" s="762"/>
      <c r="CW39" s="763"/>
      <c r="CX39" s="763"/>
      <c r="CY39" s="763"/>
      <c r="CZ39" s="763"/>
      <c r="DA39" s="755"/>
      <c r="DB39" s="756"/>
      <c r="DC39" s="756"/>
      <c r="DD39" s="757"/>
      <c r="DE39" s="757"/>
      <c r="DF39" s="758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2"/>
      <c r="DS39" s="759"/>
      <c r="DT39" s="759"/>
      <c r="DU39" s="759"/>
      <c r="DV39" s="760"/>
      <c r="DW39" s="760"/>
      <c r="DX39" s="123"/>
    </row>
    <row r="40" spans="2:128" ht="23.25" customHeight="1" x14ac:dyDescent="0.25">
      <c r="B40" t="str">
        <f>IF($A$1=1,'[1]Presenční listina'!B47,"")</f>
        <v/>
      </c>
      <c r="I40" s="65"/>
      <c r="J40" s="66"/>
      <c r="CF40" s="120"/>
      <c r="CG40" s="128"/>
      <c r="CH40" s="128"/>
      <c r="CI40" s="128"/>
      <c r="CJ40" s="128"/>
      <c r="CK40" s="587" t="s">
        <v>16</v>
      </c>
      <c r="CL40" s="587"/>
      <c r="CM40" s="90">
        <f>CB38</f>
        <v>4</v>
      </c>
      <c r="CN40" s="91" t="s">
        <v>17</v>
      </c>
      <c r="CO40" s="585" t="str">
        <f>LOOKUP(CM40,$B$2:$B$9,$D$2:$D$9)</f>
        <v>Ovčárecká "A"</v>
      </c>
      <c r="CP40" s="585"/>
      <c r="CQ40" s="585"/>
      <c r="CR40" s="585"/>
      <c r="CS40" s="585"/>
      <c r="CT40" s="585"/>
      <c r="CU40" s="585"/>
      <c r="CV40" s="585"/>
      <c r="CW40" s="585"/>
      <c r="CX40" s="585"/>
      <c r="CY40" s="789"/>
      <c r="CZ40" s="789"/>
      <c r="DA40" s="129"/>
      <c r="DB40" s="129"/>
      <c r="DC40" s="129"/>
      <c r="DD40" s="129"/>
      <c r="DE40" s="129"/>
      <c r="DF40" s="128"/>
      <c r="DG40" s="587" t="s">
        <v>16</v>
      </c>
      <c r="DH40" s="587"/>
      <c r="DI40" s="90">
        <f>CD38</f>
        <v>7</v>
      </c>
      <c r="DJ40" s="91" t="s">
        <v>17</v>
      </c>
      <c r="DK40" s="585" t="str">
        <f>LOOKUP(DI40,$B$2:$B$9,$D$2:$D$9)</f>
        <v>Masarykova "A"</v>
      </c>
      <c r="DL40" s="585"/>
      <c r="DM40" s="585"/>
      <c r="DN40" s="585"/>
      <c r="DO40" s="585"/>
      <c r="DP40" s="585"/>
      <c r="DQ40" s="585"/>
      <c r="DR40" s="585"/>
      <c r="DS40" s="585"/>
      <c r="DT40" s="585"/>
      <c r="DU40" s="585"/>
      <c r="DV40" s="585"/>
      <c r="DW40" s="585"/>
      <c r="DX40" s="123"/>
    </row>
    <row r="41" spans="2:128" ht="23.25" customHeight="1" x14ac:dyDescent="0.25">
      <c r="B41" t="str">
        <f>IF($A$1=1,'[1]Presenční listina'!B48,"")</f>
        <v/>
      </c>
      <c r="CF41" s="120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31"/>
      <c r="DS41" s="131"/>
      <c r="DT41" s="131"/>
      <c r="DU41" s="131"/>
      <c r="DV41" s="131"/>
      <c r="DW41" s="131"/>
      <c r="DX41" s="123"/>
    </row>
    <row r="42" spans="2:128" ht="23.25" customHeight="1" x14ac:dyDescent="0.25">
      <c r="B42" t="str">
        <f>IF($A$1=1,'[1]Presenční listina'!B49,"")</f>
        <v/>
      </c>
      <c r="CF42" s="120"/>
      <c r="CG42" s="94" t="s">
        <v>21</v>
      </c>
      <c r="CH42" s="95">
        <f>CM40</f>
        <v>4</v>
      </c>
      <c r="CI42" s="96" t="s">
        <v>10</v>
      </c>
      <c r="CJ42" s="97">
        <v>1</v>
      </c>
      <c r="CK42" s="97">
        <v>2</v>
      </c>
      <c r="CL42" s="97">
        <v>3</v>
      </c>
      <c r="CM42" s="97">
        <v>4</v>
      </c>
      <c r="CN42" s="97">
        <v>5</v>
      </c>
      <c r="CO42" s="97">
        <v>6</v>
      </c>
      <c r="CP42" s="97">
        <v>7</v>
      </c>
      <c r="CQ42" s="97">
        <v>8</v>
      </c>
      <c r="CR42" s="97">
        <v>9</v>
      </c>
      <c r="CS42" s="97">
        <v>10</v>
      </c>
      <c r="CT42" s="97">
        <v>11</v>
      </c>
      <c r="CU42" s="97">
        <v>12</v>
      </c>
      <c r="CV42" s="97">
        <v>13</v>
      </c>
      <c r="CW42" s="97">
        <v>14</v>
      </c>
      <c r="CX42" s="97">
        <v>15</v>
      </c>
      <c r="CY42" s="97">
        <v>16</v>
      </c>
      <c r="CZ42" s="97">
        <v>17</v>
      </c>
      <c r="DA42" s="97">
        <v>18</v>
      </c>
      <c r="DB42" s="97">
        <v>19</v>
      </c>
      <c r="DC42" s="97">
        <v>20</v>
      </c>
      <c r="DD42" s="97">
        <v>21</v>
      </c>
      <c r="DE42" s="97">
        <v>22</v>
      </c>
      <c r="DF42" s="97">
        <v>23</v>
      </c>
      <c r="DG42" s="97">
        <v>24</v>
      </c>
      <c r="DH42" s="97">
        <v>25</v>
      </c>
      <c r="DI42" s="97">
        <v>26</v>
      </c>
      <c r="DJ42" s="97">
        <v>27</v>
      </c>
      <c r="DK42" s="97">
        <v>28</v>
      </c>
      <c r="DL42" s="97">
        <v>29</v>
      </c>
      <c r="DM42" s="97">
        <v>30</v>
      </c>
      <c r="DN42" s="97">
        <v>31</v>
      </c>
      <c r="DO42" s="97">
        <v>32</v>
      </c>
      <c r="DP42" s="97">
        <v>33</v>
      </c>
      <c r="DQ42" s="97">
        <v>34</v>
      </c>
      <c r="DR42" s="98">
        <v>35</v>
      </c>
      <c r="DS42" s="98">
        <v>36</v>
      </c>
      <c r="DT42" s="98">
        <v>37</v>
      </c>
      <c r="DU42" s="98">
        <v>38</v>
      </c>
      <c r="DV42" s="98">
        <v>39</v>
      </c>
      <c r="DW42" s="98">
        <v>40</v>
      </c>
      <c r="DX42" s="123"/>
    </row>
    <row r="43" spans="2:128" ht="23.25" customHeight="1" x14ac:dyDescent="0.25">
      <c r="B43" t="str">
        <f>IF($A$1=1,'[1]Presenční listina'!B50,"")</f>
        <v/>
      </c>
      <c r="CF43" s="120"/>
      <c r="CG43" s="134"/>
      <c r="CH43" s="135"/>
      <c r="CI43" s="136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8"/>
      <c r="DS43" s="138"/>
      <c r="DT43" s="138"/>
      <c r="DU43" s="138"/>
      <c r="DV43" s="138"/>
      <c r="DW43" s="138"/>
      <c r="DX43" s="123"/>
    </row>
    <row r="44" spans="2:128" ht="23.25" customHeight="1" x14ac:dyDescent="0.25">
      <c r="B44" t="str">
        <f>IF($A$1=1,'[1]Presenční listina'!B51,"")</f>
        <v/>
      </c>
      <c r="CF44" s="120"/>
      <c r="CG44" s="104" t="s">
        <v>21</v>
      </c>
      <c r="CH44" s="105">
        <f>DI40</f>
        <v>7</v>
      </c>
      <c r="CI44" s="106" t="s">
        <v>10</v>
      </c>
      <c r="CJ44" s="97">
        <v>1</v>
      </c>
      <c r="CK44" s="97">
        <v>2</v>
      </c>
      <c r="CL44" s="97">
        <v>3</v>
      </c>
      <c r="CM44" s="97">
        <v>4</v>
      </c>
      <c r="CN44" s="97">
        <v>5</v>
      </c>
      <c r="CO44" s="97">
        <v>6</v>
      </c>
      <c r="CP44" s="97">
        <v>7</v>
      </c>
      <c r="CQ44" s="97">
        <v>8</v>
      </c>
      <c r="CR44" s="97">
        <v>9</v>
      </c>
      <c r="CS44" s="97">
        <v>10</v>
      </c>
      <c r="CT44" s="97">
        <v>11</v>
      </c>
      <c r="CU44" s="97">
        <v>12</v>
      </c>
      <c r="CV44" s="97">
        <v>13</v>
      </c>
      <c r="CW44" s="97">
        <v>14</v>
      </c>
      <c r="CX44" s="97">
        <v>15</v>
      </c>
      <c r="CY44" s="97">
        <v>16</v>
      </c>
      <c r="CZ44" s="97">
        <v>17</v>
      </c>
      <c r="DA44" s="97">
        <v>18</v>
      </c>
      <c r="DB44" s="97">
        <v>19</v>
      </c>
      <c r="DC44" s="97">
        <v>20</v>
      </c>
      <c r="DD44" s="97">
        <v>21</v>
      </c>
      <c r="DE44" s="97">
        <v>22</v>
      </c>
      <c r="DF44" s="97">
        <v>23</v>
      </c>
      <c r="DG44" s="97">
        <v>24</v>
      </c>
      <c r="DH44" s="97">
        <v>25</v>
      </c>
      <c r="DI44" s="97">
        <v>26</v>
      </c>
      <c r="DJ44" s="97">
        <v>27</v>
      </c>
      <c r="DK44" s="97">
        <v>28</v>
      </c>
      <c r="DL44" s="97">
        <v>29</v>
      </c>
      <c r="DM44" s="97">
        <v>30</v>
      </c>
      <c r="DN44" s="97">
        <v>31</v>
      </c>
      <c r="DO44" s="97">
        <v>32</v>
      </c>
      <c r="DP44" s="97">
        <v>33</v>
      </c>
      <c r="DQ44" s="97">
        <v>34</v>
      </c>
      <c r="DR44" s="98">
        <v>35</v>
      </c>
      <c r="DS44" s="98">
        <v>36</v>
      </c>
      <c r="DT44" s="98">
        <v>37</v>
      </c>
      <c r="DU44" s="98">
        <v>38</v>
      </c>
      <c r="DV44" s="98">
        <v>39</v>
      </c>
      <c r="DW44" s="98">
        <v>40</v>
      </c>
      <c r="DX44" s="123"/>
    </row>
    <row r="45" spans="2:128" ht="23.25" customHeight="1" thickBot="1" x14ac:dyDescent="0.3">
      <c r="B45" t="str">
        <f>IF($A$1=1,'[1]Presenční listina'!B52,"")</f>
        <v/>
      </c>
      <c r="CF45" s="139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1"/>
    </row>
    <row r="46" spans="2:128" ht="23.25" customHeight="1" thickTop="1" x14ac:dyDescent="0.25">
      <c r="B46" t="str">
        <f>IF($A$1=1,'[1]Presenční listina'!B53,"")</f>
        <v/>
      </c>
      <c r="CF46" s="113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5"/>
    </row>
    <row r="47" spans="2:128" ht="23.25" customHeight="1" x14ac:dyDescent="0.25">
      <c r="B47" t="str">
        <f>IF($A$1=1,'[1]Presenční listina'!B54,"")</f>
        <v/>
      </c>
      <c r="BW47" s="6" t="str">
        <f>AY14</f>
        <v>20. KOLO</v>
      </c>
      <c r="BX47" s="6">
        <f>AZ14</f>
        <v>0.51250000000000007</v>
      </c>
      <c r="BY47" s="6">
        <f>BA14</f>
        <v>33</v>
      </c>
      <c r="BZ47" s="6" t="str">
        <f t="shared" ref="BZ47:CD48" si="6">BB14</f>
        <v>HŘIŠTĚ</v>
      </c>
      <c r="CA47" s="6" t="str">
        <f t="shared" si="6"/>
        <v>skupina</v>
      </c>
      <c r="CB47" s="6">
        <f t="shared" si="6"/>
        <v>1</v>
      </c>
      <c r="CC47" s="6" t="str">
        <f t="shared" si="6"/>
        <v>:</v>
      </c>
      <c r="CD47" s="6">
        <f t="shared" si="6"/>
        <v>3</v>
      </c>
      <c r="CF47" s="120"/>
      <c r="CG47" s="761" t="str">
        <f>BW47</f>
        <v>20. KOLO</v>
      </c>
      <c r="CH47" s="761"/>
      <c r="CI47" s="761"/>
      <c r="CJ47" s="76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762">
        <f>BY47</f>
        <v>33</v>
      </c>
      <c r="CV47" s="762"/>
      <c r="CW47" s="763" t="s">
        <v>11</v>
      </c>
      <c r="CX47" s="763"/>
      <c r="CY47" s="763"/>
      <c r="CZ47" s="763"/>
      <c r="DA47" s="755" t="s">
        <v>12</v>
      </c>
      <c r="DB47" s="756">
        <f>BX47</f>
        <v>0.51250000000000007</v>
      </c>
      <c r="DC47" s="756"/>
      <c r="DD47" s="757" t="s">
        <v>9</v>
      </c>
      <c r="DE47" s="757"/>
      <c r="DF47" s="758" t="str">
        <f>CA48</f>
        <v>F</v>
      </c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2"/>
      <c r="DS47" s="759" t="s">
        <v>13</v>
      </c>
      <c r="DT47" s="759"/>
      <c r="DU47" s="759"/>
      <c r="DV47" s="760">
        <f>BZ48</f>
        <v>7</v>
      </c>
      <c r="DW47" s="760"/>
      <c r="DX47" s="123"/>
    </row>
    <row r="48" spans="2:128" ht="23.25" customHeight="1" x14ac:dyDescent="0.25">
      <c r="B48" t="str">
        <f>IF($A$1=1,'[1]Presenční listina'!B55,"")</f>
        <v/>
      </c>
      <c r="BZ48" s="6">
        <f t="shared" si="6"/>
        <v>7</v>
      </c>
      <c r="CA48" s="6" t="str">
        <f t="shared" si="6"/>
        <v>F</v>
      </c>
      <c r="CB48" s="6" t="str">
        <f t="shared" si="6"/>
        <v>Masarykova "B"</v>
      </c>
      <c r="CC48" s="6">
        <f t="shared" si="6"/>
        <v>0</v>
      </c>
      <c r="CD48" s="6" t="str">
        <f t="shared" si="6"/>
        <v>Pečky "B"</v>
      </c>
      <c r="CF48" s="120"/>
      <c r="CG48" s="761"/>
      <c r="CH48" s="761"/>
      <c r="CI48" s="761"/>
      <c r="CJ48" s="76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762"/>
      <c r="CV48" s="762"/>
      <c r="CW48" s="763"/>
      <c r="CX48" s="763"/>
      <c r="CY48" s="763"/>
      <c r="CZ48" s="763"/>
      <c r="DA48" s="755"/>
      <c r="DB48" s="756"/>
      <c r="DC48" s="756"/>
      <c r="DD48" s="757"/>
      <c r="DE48" s="757"/>
      <c r="DF48" s="758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2"/>
      <c r="DS48" s="759"/>
      <c r="DT48" s="759"/>
      <c r="DU48" s="759"/>
      <c r="DV48" s="760"/>
      <c r="DW48" s="760"/>
      <c r="DX48" s="123"/>
    </row>
    <row r="49" spans="2:128" ht="23.25" customHeight="1" x14ac:dyDescent="0.25">
      <c r="B49" t="str">
        <f>IF($A$1=1,'[1]Presenční listina'!B56,"")</f>
        <v/>
      </c>
      <c r="CF49" s="120"/>
      <c r="CG49" s="128"/>
      <c r="CH49" s="128"/>
      <c r="CI49" s="128"/>
      <c r="CJ49" s="128"/>
      <c r="CK49" s="587" t="s">
        <v>16</v>
      </c>
      <c r="CL49" s="587"/>
      <c r="CM49" s="90">
        <f>CB47</f>
        <v>1</v>
      </c>
      <c r="CN49" s="91" t="s">
        <v>17</v>
      </c>
      <c r="CO49" s="585" t="str">
        <f>LOOKUP(CM49,$B$2:$B$9,$D$2:$D$9)</f>
        <v>Masarykova "B"</v>
      </c>
      <c r="CP49" s="585"/>
      <c r="CQ49" s="585"/>
      <c r="CR49" s="585"/>
      <c r="CS49" s="585"/>
      <c r="CT49" s="585"/>
      <c r="CU49" s="585"/>
      <c r="CV49" s="585"/>
      <c r="CW49" s="585"/>
      <c r="CX49" s="585"/>
      <c r="CY49" s="789"/>
      <c r="CZ49" s="789"/>
      <c r="DA49" s="129"/>
      <c r="DB49" s="129"/>
      <c r="DC49" s="129"/>
      <c r="DD49" s="129"/>
      <c r="DE49" s="129"/>
      <c r="DF49" s="128"/>
      <c r="DG49" s="587" t="s">
        <v>16</v>
      </c>
      <c r="DH49" s="587"/>
      <c r="DI49" s="90">
        <f>CD47</f>
        <v>3</v>
      </c>
      <c r="DJ49" s="91" t="s">
        <v>17</v>
      </c>
      <c r="DK49" s="585" t="str">
        <f>LOOKUP(DI49,$B$2:$B$9,$D$2:$D$9)</f>
        <v>Pečky "B"</v>
      </c>
      <c r="DL49" s="585"/>
      <c r="DM49" s="585"/>
      <c r="DN49" s="585"/>
      <c r="DO49" s="585"/>
      <c r="DP49" s="585"/>
      <c r="DQ49" s="585"/>
      <c r="DR49" s="585"/>
      <c r="DS49" s="585"/>
      <c r="DT49" s="585"/>
      <c r="DU49" s="585"/>
      <c r="DV49" s="585"/>
      <c r="DW49" s="585"/>
      <c r="DX49" s="123"/>
    </row>
    <row r="50" spans="2:128" ht="23.25" customHeight="1" x14ac:dyDescent="0.25">
      <c r="B50" t="str">
        <f>IF($A$1=1,'[1]Presenční listina'!B57,"")</f>
        <v/>
      </c>
      <c r="CF50" s="120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31"/>
      <c r="DS50" s="131"/>
      <c r="DT50" s="131"/>
      <c r="DU50" s="131"/>
      <c r="DV50" s="131"/>
      <c r="DW50" s="131"/>
      <c r="DX50" s="123"/>
    </row>
    <row r="51" spans="2:128" ht="23.25" customHeight="1" x14ac:dyDescent="0.25">
      <c r="B51" t="str">
        <f>IF($A$1=1,'[1]Presenční listina'!B58,"")</f>
        <v/>
      </c>
      <c r="CF51" s="120"/>
      <c r="CG51" s="94" t="s">
        <v>21</v>
      </c>
      <c r="CH51" s="95">
        <f>CM49</f>
        <v>1</v>
      </c>
      <c r="CI51" s="96" t="s">
        <v>10</v>
      </c>
      <c r="CJ51" s="97">
        <v>1</v>
      </c>
      <c r="CK51" s="97">
        <v>2</v>
      </c>
      <c r="CL51" s="97">
        <v>3</v>
      </c>
      <c r="CM51" s="97">
        <v>4</v>
      </c>
      <c r="CN51" s="97">
        <v>5</v>
      </c>
      <c r="CO51" s="97">
        <v>6</v>
      </c>
      <c r="CP51" s="97">
        <v>7</v>
      </c>
      <c r="CQ51" s="97">
        <v>8</v>
      </c>
      <c r="CR51" s="97">
        <v>9</v>
      </c>
      <c r="CS51" s="97">
        <v>10</v>
      </c>
      <c r="CT51" s="97">
        <v>11</v>
      </c>
      <c r="CU51" s="97">
        <v>12</v>
      </c>
      <c r="CV51" s="97">
        <v>13</v>
      </c>
      <c r="CW51" s="97">
        <v>14</v>
      </c>
      <c r="CX51" s="97">
        <v>15</v>
      </c>
      <c r="CY51" s="97">
        <v>16</v>
      </c>
      <c r="CZ51" s="97">
        <v>17</v>
      </c>
      <c r="DA51" s="97">
        <v>18</v>
      </c>
      <c r="DB51" s="97">
        <v>19</v>
      </c>
      <c r="DC51" s="97">
        <v>20</v>
      </c>
      <c r="DD51" s="97">
        <v>21</v>
      </c>
      <c r="DE51" s="97">
        <v>22</v>
      </c>
      <c r="DF51" s="97">
        <v>23</v>
      </c>
      <c r="DG51" s="97">
        <v>24</v>
      </c>
      <c r="DH51" s="97">
        <v>25</v>
      </c>
      <c r="DI51" s="97">
        <v>26</v>
      </c>
      <c r="DJ51" s="97">
        <v>27</v>
      </c>
      <c r="DK51" s="97">
        <v>28</v>
      </c>
      <c r="DL51" s="97">
        <v>29</v>
      </c>
      <c r="DM51" s="97">
        <v>30</v>
      </c>
      <c r="DN51" s="97">
        <v>31</v>
      </c>
      <c r="DO51" s="97">
        <v>32</v>
      </c>
      <c r="DP51" s="97">
        <v>33</v>
      </c>
      <c r="DQ51" s="97">
        <v>34</v>
      </c>
      <c r="DR51" s="98">
        <v>35</v>
      </c>
      <c r="DS51" s="98">
        <v>36</v>
      </c>
      <c r="DT51" s="98">
        <v>37</v>
      </c>
      <c r="DU51" s="98">
        <v>38</v>
      </c>
      <c r="DV51" s="98">
        <v>39</v>
      </c>
      <c r="DW51" s="98">
        <v>40</v>
      </c>
      <c r="DX51" s="123"/>
    </row>
    <row r="52" spans="2:128" ht="23.25" customHeight="1" x14ac:dyDescent="0.25">
      <c r="CF52" s="120"/>
      <c r="CG52" s="134"/>
      <c r="CH52" s="135"/>
      <c r="CI52" s="136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8"/>
      <c r="DS52" s="138"/>
      <c r="DT52" s="138"/>
      <c r="DU52" s="138"/>
      <c r="DV52" s="138"/>
      <c r="DW52" s="138"/>
      <c r="DX52" s="123"/>
    </row>
    <row r="53" spans="2:128" ht="23.25" customHeight="1" x14ac:dyDescent="0.25">
      <c r="CF53" s="120"/>
      <c r="CG53" s="104" t="s">
        <v>21</v>
      </c>
      <c r="CH53" s="105">
        <f>DI49</f>
        <v>3</v>
      </c>
      <c r="CI53" s="106" t="s">
        <v>10</v>
      </c>
      <c r="CJ53" s="97">
        <v>1</v>
      </c>
      <c r="CK53" s="97">
        <v>2</v>
      </c>
      <c r="CL53" s="97">
        <v>3</v>
      </c>
      <c r="CM53" s="97">
        <v>4</v>
      </c>
      <c r="CN53" s="97">
        <v>5</v>
      </c>
      <c r="CO53" s="97">
        <v>6</v>
      </c>
      <c r="CP53" s="97">
        <v>7</v>
      </c>
      <c r="CQ53" s="97">
        <v>8</v>
      </c>
      <c r="CR53" s="97">
        <v>9</v>
      </c>
      <c r="CS53" s="97">
        <v>10</v>
      </c>
      <c r="CT53" s="97">
        <v>11</v>
      </c>
      <c r="CU53" s="97">
        <v>12</v>
      </c>
      <c r="CV53" s="97">
        <v>13</v>
      </c>
      <c r="CW53" s="97">
        <v>14</v>
      </c>
      <c r="CX53" s="97">
        <v>15</v>
      </c>
      <c r="CY53" s="97">
        <v>16</v>
      </c>
      <c r="CZ53" s="97">
        <v>17</v>
      </c>
      <c r="DA53" s="97">
        <v>18</v>
      </c>
      <c r="DB53" s="97">
        <v>19</v>
      </c>
      <c r="DC53" s="97">
        <v>20</v>
      </c>
      <c r="DD53" s="97">
        <v>21</v>
      </c>
      <c r="DE53" s="97">
        <v>22</v>
      </c>
      <c r="DF53" s="97">
        <v>23</v>
      </c>
      <c r="DG53" s="97">
        <v>24</v>
      </c>
      <c r="DH53" s="97">
        <v>25</v>
      </c>
      <c r="DI53" s="97">
        <v>26</v>
      </c>
      <c r="DJ53" s="97">
        <v>27</v>
      </c>
      <c r="DK53" s="97">
        <v>28</v>
      </c>
      <c r="DL53" s="97">
        <v>29</v>
      </c>
      <c r="DM53" s="97">
        <v>30</v>
      </c>
      <c r="DN53" s="97">
        <v>31</v>
      </c>
      <c r="DO53" s="97">
        <v>32</v>
      </c>
      <c r="DP53" s="97">
        <v>33</v>
      </c>
      <c r="DQ53" s="97">
        <v>34</v>
      </c>
      <c r="DR53" s="98">
        <v>35</v>
      </c>
      <c r="DS53" s="98">
        <v>36</v>
      </c>
      <c r="DT53" s="98">
        <v>37</v>
      </c>
      <c r="DU53" s="98">
        <v>38</v>
      </c>
      <c r="DV53" s="98">
        <v>39</v>
      </c>
      <c r="DW53" s="98">
        <v>40</v>
      </c>
      <c r="DX53" s="123"/>
    </row>
    <row r="54" spans="2:128" ht="23.25" customHeight="1" thickBot="1" x14ac:dyDescent="0.3">
      <c r="CF54" s="139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1"/>
    </row>
    <row r="55" spans="2:128" ht="23.25" customHeight="1" thickTop="1" x14ac:dyDescent="0.25">
      <c r="CF55" s="113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5"/>
    </row>
    <row r="56" spans="2:128" ht="23.25" customHeight="1" x14ac:dyDescent="0.25">
      <c r="BW56" s="6" t="str">
        <f>AY16</f>
        <v>21. KOLO</v>
      </c>
      <c r="BX56" s="6">
        <f>AZ16</f>
        <v>0.52083333333333337</v>
      </c>
      <c r="BY56" s="6">
        <f>BA16</f>
        <v>37</v>
      </c>
      <c r="BZ56" s="6" t="str">
        <f t="shared" ref="BZ56:CD57" si="7">BB16</f>
        <v>HŘIŠTĚ</v>
      </c>
      <c r="CA56" s="6" t="str">
        <f t="shared" si="7"/>
        <v>skupina</v>
      </c>
      <c r="CB56" s="6">
        <f t="shared" si="7"/>
        <v>2</v>
      </c>
      <c r="CC56" s="6" t="str">
        <f t="shared" si="7"/>
        <v>:</v>
      </c>
      <c r="CD56" s="6">
        <f t="shared" si="7"/>
        <v>3</v>
      </c>
      <c r="CF56" s="120"/>
      <c r="CG56" s="761" t="str">
        <f>BW56</f>
        <v>21. KOLO</v>
      </c>
      <c r="CH56" s="761"/>
      <c r="CI56" s="761"/>
      <c r="CJ56" s="76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762">
        <f>BY56</f>
        <v>37</v>
      </c>
      <c r="CV56" s="762"/>
      <c r="CW56" s="763" t="s">
        <v>11</v>
      </c>
      <c r="CX56" s="763"/>
      <c r="CY56" s="763"/>
      <c r="CZ56" s="763"/>
      <c r="DA56" s="755" t="s">
        <v>12</v>
      </c>
      <c r="DB56" s="756">
        <f>BX56</f>
        <v>0.52083333333333337</v>
      </c>
      <c r="DC56" s="756"/>
      <c r="DD56" s="757" t="s">
        <v>9</v>
      </c>
      <c r="DE56" s="757"/>
      <c r="DF56" s="758" t="str">
        <f>CA57</f>
        <v>F</v>
      </c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2"/>
      <c r="DS56" s="759" t="s">
        <v>13</v>
      </c>
      <c r="DT56" s="759"/>
      <c r="DU56" s="759"/>
      <c r="DV56" s="760">
        <f>BZ57</f>
        <v>7</v>
      </c>
      <c r="DW56" s="760"/>
      <c r="DX56" s="123"/>
    </row>
    <row r="57" spans="2:128" ht="23.25" customHeight="1" x14ac:dyDescent="0.25">
      <c r="BZ57" s="6">
        <f t="shared" si="7"/>
        <v>7</v>
      </c>
      <c r="CA57" s="6" t="str">
        <f t="shared" si="7"/>
        <v>F</v>
      </c>
      <c r="CB57" s="6" t="str">
        <f t="shared" si="7"/>
        <v>Pečky "A"</v>
      </c>
      <c r="CC57" s="6">
        <f t="shared" si="7"/>
        <v>0</v>
      </c>
      <c r="CD57" s="6" t="str">
        <f t="shared" si="7"/>
        <v>Pečky "B"</v>
      </c>
      <c r="CF57" s="120"/>
      <c r="CG57" s="761"/>
      <c r="CH57" s="761"/>
      <c r="CI57" s="761"/>
      <c r="CJ57" s="76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762"/>
      <c r="CV57" s="762"/>
      <c r="CW57" s="763"/>
      <c r="CX57" s="763"/>
      <c r="CY57" s="763"/>
      <c r="CZ57" s="763"/>
      <c r="DA57" s="755"/>
      <c r="DB57" s="756"/>
      <c r="DC57" s="756"/>
      <c r="DD57" s="757"/>
      <c r="DE57" s="757"/>
      <c r="DF57" s="758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2"/>
      <c r="DS57" s="759"/>
      <c r="DT57" s="759"/>
      <c r="DU57" s="759"/>
      <c r="DV57" s="760"/>
      <c r="DW57" s="760"/>
      <c r="DX57" s="123"/>
    </row>
    <row r="58" spans="2:128" ht="23.25" customHeight="1" x14ac:dyDescent="0.25">
      <c r="CF58" s="120"/>
      <c r="CG58" s="128"/>
      <c r="CH58" s="128"/>
      <c r="CI58" s="128"/>
      <c r="CJ58" s="128"/>
      <c r="CK58" s="587" t="s">
        <v>16</v>
      </c>
      <c r="CL58" s="587"/>
      <c r="CM58" s="90">
        <f>CB56</f>
        <v>2</v>
      </c>
      <c r="CN58" s="91" t="s">
        <v>17</v>
      </c>
      <c r="CO58" s="585" t="str">
        <f>LOOKUP(CM58,$B$2:$B$9,$D$2:$D$9)</f>
        <v>Pečky "A"</v>
      </c>
      <c r="CP58" s="585"/>
      <c r="CQ58" s="585"/>
      <c r="CR58" s="585"/>
      <c r="CS58" s="585"/>
      <c r="CT58" s="585"/>
      <c r="CU58" s="585"/>
      <c r="CV58" s="585"/>
      <c r="CW58" s="585"/>
      <c r="CX58" s="585"/>
      <c r="CY58" s="789"/>
      <c r="CZ58" s="789"/>
      <c r="DA58" s="129"/>
      <c r="DB58" s="129"/>
      <c r="DC58" s="129"/>
      <c r="DD58" s="129"/>
      <c r="DE58" s="129"/>
      <c r="DF58" s="128"/>
      <c r="DG58" s="587" t="s">
        <v>16</v>
      </c>
      <c r="DH58" s="587"/>
      <c r="DI58" s="90">
        <f>CD56</f>
        <v>3</v>
      </c>
      <c r="DJ58" s="91" t="s">
        <v>17</v>
      </c>
      <c r="DK58" s="585" t="str">
        <f>LOOKUP(DI58,$B$2:$B$9,$D$2:$D$9)</f>
        <v>Pečky "B"</v>
      </c>
      <c r="DL58" s="585"/>
      <c r="DM58" s="585"/>
      <c r="DN58" s="585"/>
      <c r="DO58" s="585"/>
      <c r="DP58" s="585"/>
      <c r="DQ58" s="585"/>
      <c r="DR58" s="585"/>
      <c r="DS58" s="585"/>
      <c r="DT58" s="585"/>
      <c r="DU58" s="585"/>
      <c r="DV58" s="585"/>
      <c r="DW58" s="585"/>
      <c r="DX58" s="123"/>
    </row>
    <row r="59" spans="2:128" ht="23.25" customHeight="1" x14ac:dyDescent="0.25">
      <c r="CF59" s="120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31"/>
      <c r="DS59" s="131"/>
      <c r="DT59" s="131"/>
      <c r="DU59" s="131"/>
      <c r="DV59" s="131"/>
      <c r="DW59" s="131"/>
      <c r="DX59" s="123"/>
    </row>
    <row r="60" spans="2:128" ht="23.25" customHeight="1" x14ac:dyDescent="0.25">
      <c r="CF60" s="120"/>
      <c r="CG60" s="94" t="s">
        <v>21</v>
      </c>
      <c r="CH60" s="95">
        <f>CM58</f>
        <v>2</v>
      </c>
      <c r="CI60" s="96" t="s">
        <v>10</v>
      </c>
      <c r="CJ60" s="97">
        <v>1</v>
      </c>
      <c r="CK60" s="97">
        <v>2</v>
      </c>
      <c r="CL60" s="97">
        <v>3</v>
      </c>
      <c r="CM60" s="97">
        <v>4</v>
      </c>
      <c r="CN60" s="97">
        <v>5</v>
      </c>
      <c r="CO60" s="97">
        <v>6</v>
      </c>
      <c r="CP60" s="97">
        <v>7</v>
      </c>
      <c r="CQ60" s="97">
        <v>8</v>
      </c>
      <c r="CR60" s="97">
        <v>9</v>
      </c>
      <c r="CS60" s="97">
        <v>10</v>
      </c>
      <c r="CT60" s="97">
        <v>11</v>
      </c>
      <c r="CU60" s="97">
        <v>12</v>
      </c>
      <c r="CV60" s="97">
        <v>13</v>
      </c>
      <c r="CW60" s="97">
        <v>14</v>
      </c>
      <c r="CX60" s="97">
        <v>15</v>
      </c>
      <c r="CY60" s="97">
        <v>16</v>
      </c>
      <c r="CZ60" s="97">
        <v>17</v>
      </c>
      <c r="DA60" s="97">
        <v>18</v>
      </c>
      <c r="DB60" s="97">
        <v>19</v>
      </c>
      <c r="DC60" s="97">
        <v>20</v>
      </c>
      <c r="DD60" s="97">
        <v>21</v>
      </c>
      <c r="DE60" s="97">
        <v>22</v>
      </c>
      <c r="DF60" s="97">
        <v>23</v>
      </c>
      <c r="DG60" s="97">
        <v>24</v>
      </c>
      <c r="DH60" s="97">
        <v>25</v>
      </c>
      <c r="DI60" s="97">
        <v>26</v>
      </c>
      <c r="DJ60" s="97">
        <v>27</v>
      </c>
      <c r="DK60" s="97">
        <v>28</v>
      </c>
      <c r="DL60" s="97">
        <v>29</v>
      </c>
      <c r="DM60" s="97">
        <v>30</v>
      </c>
      <c r="DN60" s="97">
        <v>31</v>
      </c>
      <c r="DO60" s="97">
        <v>32</v>
      </c>
      <c r="DP60" s="97">
        <v>33</v>
      </c>
      <c r="DQ60" s="97">
        <v>34</v>
      </c>
      <c r="DR60" s="98">
        <v>35</v>
      </c>
      <c r="DS60" s="98">
        <v>36</v>
      </c>
      <c r="DT60" s="98">
        <v>37</v>
      </c>
      <c r="DU60" s="98">
        <v>38</v>
      </c>
      <c r="DV60" s="98">
        <v>39</v>
      </c>
      <c r="DW60" s="98">
        <v>40</v>
      </c>
      <c r="DX60" s="123"/>
    </row>
    <row r="61" spans="2:128" ht="23.25" customHeight="1" x14ac:dyDescent="0.25">
      <c r="CF61" s="120"/>
      <c r="CG61" s="134"/>
      <c r="CH61" s="135"/>
      <c r="CI61" s="136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8"/>
      <c r="DS61" s="138"/>
      <c r="DT61" s="138"/>
      <c r="DU61" s="138"/>
      <c r="DV61" s="138"/>
      <c r="DW61" s="138"/>
      <c r="DX61" s="123"/>
    </row>
    <row r="62" spans="2:128" ht="23.25" customHeight="1" x14ac:dyDescent="0.25">
      <c r="CF62" s="120"/>
      <c r="CG62" s="104" t="s">
        <v>21</v>
      </c>
      <c r="CH62" s="105">
        <f>DI58</f>
        <v>3</v>
      </c>
      <c r="CI62" s="106" t="s">
        <v>10</v>
      </c>
      <c r="CJ62" s="97">
        <v>1</v>
      </c>
      <c r="CK62" s="97">
        <v>2</v>
      </c>
      <c r="CL62" s="97">
        <v>3</v>
      </c>
      <c r="CM62" s="97">
        <v>4</v>
      </c>
      <c r="CN62" s="97">
        <v>5</v>
      </c>
      <c r="CO62" s="97">
        <v>6</v>
      </c>
      <c r="CP62" s="97">
        <v>7</v>
      </c>
      <c r="CQ62" s="97">
        <v>8</v>
      </c>
      <c r="CR62" s="97">
        <v>9</v>
      </c>
      <c r="CS62" s="97">
        <v>10</v>
      </c>
      <c r="CT62" s="97">
        <v>11</v>
      </c>
      <c r="CU62" s="97">
        <v>12</v>
      </c>
      <c r="CV62" s="97">
        <v>13</v>
      </c>
      <c r="CW62" s="97">
        <v>14</v>
      </c>
      <c r="CX62" s="97">
        <v>15</v>
      </c>
      <c r="CY62" s="97">
        <v>16</v>
      </c>
      <c r="CZ62" s="97">
        <v>17</v>
      </c>
      <c r="DA62" s="97">
        <v>18</v>
      </c>
      <c r="DB62" s="97">
        <v>19</v>
      </c>
      <c r="DC62" s="97">
        <v>20</v>
      </c>
      <c r="DD62" s="97">
        <v>21</v>
      </c>
      <c r="DE62" s="97">
        <v>22</v>
      </c>
      <c r="DF62" s="97">
        <v>23</v>
      </c>
      <c r="DG62" s="97">
        <v>24</v>
      </c>
      <c r="DH62" s="97">
        <v>25</v>
      </c>
      <c r="DI62" s="97">
        <v>26</v>
      </c>
      <c r="DJ62" s="97">
        <v>27</v>
      </c>
      <c r="DK62" s="97">
        <v>28</v>
      </c>
      <c r="DL62" s="97">
        <v>29</v>
      </c>
      <c r="DM62" s="97">
        <v>30</v>
      </c>
      <c r="DN62" s="97">
        <v>31</v>
      </c>
      <c r="DO62" s="97">
        <v>32</v>
      </c>
      <c r="DP62" s="97">
        <v>33</v>
      </c>
      <c r="DQ62" s="97">
        <v>34</v>
      </c>
      <c r="DR62" s="98">
        <v>35</v>
      </c>
      <c r="DS62" s="98">
        <v>36</v>
      </c>
      <c r="DT62" s="98">
        <v>37</v>
      </c>
      <c r="DU62" s="98">
        <v>38</v>
      </c>
      <c r="DV62" s="98">
        <v>39</v>
      </c>
      <c r="DW62" s="98">
        <v>40</v>
      </c>
      <c r="DX62" s="123"/>
    </row>
    <row r="63" spans="2:128" ht="23.25" customHeight="1" thickBot="1" x14ac:dyDescent="0.3">
      <c r="CF63" s="139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1"/>
    </row>
    <row r="64" spans="2:128" ht="23.25" customHeight="1" thickTop="1" x14ac:dyDescent="0.25">
      <c r="CF64" s="113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5"/>
    </row>
    <row r="65" spans="75:128" ht="23.25" customHeight="1" x14ac:dyDescent="0.25">
      <c r="BW65" s="6" t="str">
        <f>AY18</f>
        <v>22. KOLO</v>
      </c>
      <c r="BX65" s="6">
        <f>AZ18</f>
        <v>0.52916666666666667</v>
      </c>
      <c r="BY65" s="6">
        <f>BA18</f>
        <v>41</v>
      </c>
      <c r="BZ65" s="6" t="str">
        <f t="shared" ref="BZ65:CD66" si="8">BB18</f>
        <v>HŘIŠTĚ</v>
      </c>
      <c r="CA65" s="6" t="str">
        <f t="shared" si="8"/>
        <v>skupina</v>
      </c>
      <c r="CB65" s="6">
        <f t="shared" si="8"/>
        <v>3</v>
      </c>
      <c r="CC65" s="6" t="str">
        <f t="shared" si="8"/>
        <v>:</v>
      </c>
      <c r="CD65" s="6">
        <f t="shared" si="8"/>
        <v>6</v>
      </c>
      <c r="CF65" s="120"/>
      <c r="CG65" s="761" t="str">
        <f>BW65</f>
        <v>22. KOLO</v>
      </c>
      <c r="CH65" s="761"/>
      <c r="CI65" s="761"/>
      <c r="CJ65" s="76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762">
        <f>BY65</f>
        <v>41</v>
      </c>
      <c r="CV65" s="762"/>
      <c r="CW65" s="763" t="s">
        <v>11</v>
      </c>
      <c r="CX65" s="763"/>
      <c r="CY65" s="763"/>
      <c r="CZ65" s="763"/>
      <c r="DA65" s="755" t="s">
        <v>12</v>
      </c>
      <c r="DB65" s="756">
        <f>BX65</f>
        <v>0.52916666666666667</v>
      </c>
      <c r="DC65" s="756"/>
      <c r="DD65" s="757" t="s">
        <v>9</v>
      </c>
      <c r="DE65" s="757"/>
      <c r="DF65" s="758" t="str">
        <f>CA66</f>
        <v>F</v>
      </c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2"/>
      <c r="DS65" s="759" t="s">
        <v>13</v>
      </c>
      <c r="DT65" s="759"/>
      <c r="DU65" s="759"/>
      <c r="DV65" s="760">
        <f>BZ66</f>
        <v>7</v>
      </c>
      <c r="DW65" s="760"/>
      <c r="DX65" s="123"/>
    </row>
    <row r="66" spans="75:128" ht="23.25" customHeight="1" x14ac:dyDescent="0.25">
      <c r="BZ66" s="6">
        <f t="shared" si="8"/>
        <v>7</v>
      </c>
      <c r="CA66" s="6" t="str">
        <f t="shared" si="8"/>
        <v>F</v>
      </c>
      <c r="CB66" s="6" t="str">
        <f t="shared" si="8"/>
        <v>Pečky "B"</v>
      </c>
      <c r="CC66" s="6">
        <f t="shared" si="8"/>
        <v>0</v>
      </c>
      <c r="CD66" s="6" t="str">
        <f t="shared" si="8"/>
        <v>Velim</v>
      </c>
      <c r="CF66" s="120"/>
      <c r="CG66" s="761"/>
      <c r="CH66" s="761"/>
      <c r="CI66" s="761"/>
      <c r="CJ66" s="76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762"/>
      <c r="CV66" s="762"/>
      <c r="CW66" s="763"/>
      <c r="CX66" s="763"/>
      <c r="CY66" s="763"/>
      <c r="CZ66" s="763"/>
      <c r="DA66" s="755"/>
      <c r="DB66" s="756"/>
      <c r="DC66" s="756"/>
      <c r="DD66" s="757"/>
      <c r="DE66" s="757"/>
      <c r="DF66" s="758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2"/>
      <c r="DS66" s="759"/>
      <c r="DT66" s="759"/>
      <c r="DU66" s="759"/>
      <c r="DV66" s="760"/>
      <c r="DW66" s="760"/>
      <c r="DX66" s="123"/>
    </row>
    <row r="67" spans="75:128" ht="23.25" customHeight="1" x14ac:dyDescent="0.25">
      <c r="CF67" s="120"/>
      <c r="CG67" s="128"/>
      <c r="CH67" s="128"/>
      <c r="CI67" s="128"/>
      <c r="CJ67" s="128"/>
      <c r="CK67" s="587" t="s">
        <v>16</v>
      </c>
      <c r="CL67" s="587"/>
      <c r="CM67" s="90">
        <f>CB65</f>
        <v>3</v>
      </c>
      <c r="CN67" s="91" t="s">
        <v>17</v>
      </c>
      <c r="CO67" s="585" t="str">
        <f>LOOKUP(CM67,$B$2:$B$9,$D$2:$D$9)</f>
        <v>Pečky "B"</v>
      </c>
      <c r="CP67" s="585"/>
      <c r="CQ67" s="585"/>
      <c r="CR67" s="585"/>
      <c r="CS67" s="585"/>
      <c r="CT67" s="585"/>
      <c r="CU67" s="585"/>
      <c r="CV67" s="585"/>
      <c r="CW67" s="585"/>
      <c r="CX67" s="585"/>
      <c r="CY67" s="789"/>
      <c r="CZ67" s="789"/>
      <c r="DA67" s="129"/>
      <c r="DB67" s="129"/>
      <c r="DC67" s="129"/>
      <c r="DD67" s="129"/>
      <c r="DE67" s="129"/>
      <c r="DF67" s="128"/>
      <c r="DG67" s="587" t="s">
        <v>16</v>
      </c>
      <c r="DH67" s="587"/>
      <c r="DI67" s="90">
        <f>CD65</f>
        <v>6</v>
      </c>
      <c r="DJ67" s="91" t="s">
        <v>17</v>
      </c>
      <c r="DK67" s="585" t="str">
        <f>LOOKUP(DI67,$B$2:$B$9,$D$2:$D$9)</f>
        <v>Velim</v>
      </c>
      <c r="DL67" s="585"/>
      <c r="DM67" s="585"/>
      <c r="DN67" s="585"/>
      <c r="DO67" s="585"/>
      <c r="DP67" s="585"/>
      <c r="DQ67" s="585"/>
      <c r="DR67" s="585"/>
      <c r="DS67" s="585"/>
      <c r="DT67" s="585"/>
      <c r="DU67" s="585"/>
      <c r="DV67" s="585"/>
      <c r="DW67" s="585"/>
      <c r="DX67" s="123"/>
    </row>
    <row r="68" spans="75:128" ht="23.25" customHeight="1" x14ac:dyDescent="0.25">
      <c r="CF68" s="120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31"/>
      <c r="DS68" s="131"/>
      <c r="DT68" s="131"/>
      <c r="DU68" s="131"/>
      <c r="DV68" s="131"/>
      <c r="DW68" s="131"/>
      <c r="DX68" s="123"/>
    </row>
    <row r="69" spans="75:128" ht="23.25" customHeight="1" x14ac:dyDescent="0.25">
      <c r="CF69" s="120"/>
      <c r="CG69" s="94" t="s">
        <v>21</v>
      </c>
      <c r="CH69" s="95">
        <f>CM67</f>
        <v>3</v>
      </c>
      <c r="CI69" s="96" t="s">
        <v>10</v>
      </c>
      <c r="CJ69" s="97">
        <v>1</v>
      </c>
      <c r="CK69" s="97">
        <v>2</v>
      </c>
      <c r="CL69" s="97">
        <v>3</v>
      </c>
      <c r="CM69" s="97">
        <v>4</v>
      </c>
      <c r="CN69" s="97">
        <v>5</v>
      </c>
      <c r="CO69" s="97">
        <v>6</v>
      </c>
      <c r="CP69" s="97">
        <v>7</v>
      </c>
      <c r="CQ69" s="97">
        <v>8</v>
      </c>
      <c r="CR69" s="97">
        <v>9</v>
      </c>
      <c r="CS69" s="97">
        <v>10</v>
      </c>
      <c r="CT69" s="97">
        <v>11</v>
      </c>
      <c r="CU69" s="97">
        <v>12</v>
      </c>
      <c r="CV69" s="97">
        <v>13</v>
      </c>
      <c r="CW69" s="97">
        <v>14</v>
      </c>
      <c r="CX69" s="97">
        <v>15</v>
      </c>
      <c r="CY69" s="97">
        <v>16</v>
      </c>
      <c r="CZ69" s="97">
        <v>17</v>
      </c>
      <c r="DA69" s="97">
        <v>18</v>
      </c>
      <c r="DB69" s="97">
        <v>19</v>
      </c>
      <c r="DC69" s="97">
        <v>20</v>
      </c>
      <c r="DD69" s="97">
        <v>21</v>
      </c>
      <c r="DE69" s="97">
        <v>22</v>
      </c>
      <c r="DF69" s="97">
        <v>23</v>
      </c>
      <c r="DG69" s="97">
        <v>24</v>
      </c>
      <c r="DH69" s="97">
        <v>25</v>
      </c>
      <c r="DI69" s="97">
        <v>26</v>
      </c>
      <c r="DJ69" s="97">
        <v>27</v>
      </c>
      <c r="DK69" s="97">
        <v>28</v>
      </c>
      <c r="DL69" s="97">
        <v>29</v>
      </c>
      <c r="DM69" s="97">
        <v>30</v>
      </c>
      <c r="DN69" s="97">
        <v>31</v>
      </c>
      <c r="DO69" s="97">
        <v>32</v>
      </c>
      <c r="DP69" s="97">
        <v>33</v>
      </c>
      <c r="DQ69" s="97">
        <v>34</v>
      </c>
      <c r="DR69" s="98">
        <v>35</v>
      </c>
      <c r="DS69" s="98">
        <v>36</v>
      </c>
      <c r="DT69" s="98">
        <v>37</v>
      </c>
      <c r="DU69" s="98">
        <v>38</v>
      </c>
      <c r="DV69" s="98">
        <v>39</v>
      </c>
      <c r="DW69" s="98">
        <v>40</v>
      </c>
      <c r="DX69" s="123"/>
    </row>
    <row r="70" spans="75:128" ht="23.25" customHeight="1" x14ac:dyDescent="0.25">
      <c r="CF70" s="120"/>
      <c r="CG70" s="134"/>
      <c r="CH70" s="135"/>
      <c r="CI70" s="136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8"/>
      <c r="DS70" s="138"/>
      <c r="DT70" s="138"/>
      <c r="DU70" s="138"/>
      <c r="DV70" s="138"/>
      <c r="DW70" s="138"/>
      <c r="DX70" s="123"/>
    </row>
    <row r="71" spans="75:128" ht="23.25" customHeight="1" x14ac:dyDescent="0.25">
      <c r="CF71" s="120"/>
      <c r="CG71" s="104" t="s">
        <v>21</v>
      </c>
      <c r="CH71" s="105">
        <f>DI67</f>
        <v>6</v>
      </c>
      <c r="CI71" s="106" t="s">
        <v>10</v>
      </c>
      <c r="CJ71" s="97">
        <v>1</v>
      </c>
      <c r="CK71" s="97">
        <v>2</v>
      </c>
      <c r="CL71" s="97">
        <v>3</v>
      </c>
      <c r="CM71" s="97">
        <v>4</v>
      </c>
      <c r="CN71" s="97">
        <v>5</v>
      </c>
      <c r="CO71" s="97">
        <v>6</v>
      </c>
      <c r="CP71" s="97">
        <v>7</v>
      </c>
      <c r="CQ71" s="97">
        <v>8</v>
      </c>
      <c r="CR71" s="97">
        <v>9</v>
      </c>
      <c r="CS71" s="97">
        <v>10</v>
      </c>
      <c r="CT71" s="97">
        <v>11</v>
      </c>
      <c r="CU71" s="97">
        <v>12</v>
      </c>
      <c r="CV71" s="97">
        <v>13</v>
      </c>
      <c r="CW71" s="97">
        <v>14</v>
      </c>
      <c r="CX71" s="97">
        <v>15</v>
      </c>
      <c r="CY71" s="97">
        <v>16</v>
      </c>
      <c r="CZ71" s="97">
        <v>17</v>
      </c>
      <c r="DA71" s="97">
        <v>18</v>
      </c>
      <c r="DB71" s="97">
        <v>19</v>
      </c>
      <c r="DC71" s="97">
        <v>20</v>
      </c>
      <c r="DD71" s="97">
        <v>21</v>
      </c>
      <c r="DE71" s="97">
        <v>22</v>
      </c>
      <c r="DF71" s="97">
        <v>23</v>
      </c>
      <c r="DG71" s="97">
        <v>24</v>
      </c>
      <c r="DH71" s="97">
        <v>25</v>
      </c>
      <c r="DI71" s="97">
        <v>26</v>
      </c>
      <c r="DJ71" s="97">
        <v>27</v>
      </c>
      <c r="DK71" s="97">
        <v>28</v>
      </c>
      <c r="DL71" s="97">
        <v>29</v>
      </c>
      <c r="DM71" s="97">
        <v>30</v>
      </c>
      <c r="DN71" s="97">
        <v>31</v>
      </c>
      <c r="DO71" s="97">
        <v>32</v>
      </c>
      <c r="DP71" s="97">
        <v>33</v>
      </c>
      <c r="DQ71" s="97">
        <v>34</v>
      </c>
      <c r="DR71" s="98">
        <v>35</v>
      </c>
      <c r="DS71" s="98">
        <v>36</v>
      </c>
      <c r="DT71" s="98">
        <v>37</v>
      </c>
      <c r="DU71" s="98">
        <v>38</v>
      </c>
      <c r="DV71" s="98">
        <v>39</v>
      </c>
      <c r="DW71" s="98">
        <v>40</v>
      </c>
      <c r="DX71" s="123"/>
    </row>
    <row r="72" spans="75:128" ht="23.25" customHeight="1" thickBot="1" x14ac:dyDescent="0.3">
      <c r="CF72" s="139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1"/>
    </row>
    <row r="73" spans="75:128" ht="23.25" customHeight="1" thickTop="1" x14ac:dyDescent="0.25">
      <c r="CF73" s="113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5"/>
    </row>
    <row r="74" spans="75:128" ht="23.25" customHeight="1" x14ac:dyDescent="0.25">
      <c r="BW74" s="6" t="str">
        <f>AY20</f>
        <v>23. KOLO</v>
      </c>
      <c r="BX74" s="6">
        <f>AZ20</f>
        <v>0.53749999999999998</v>
      </c>
      <c r="BY74" s="6">
        <f>BA20</f>
        <v>45</v>
      </c>
      <c r="BZ74" s="6" t="str">
        <f t="shared" ref="BZ74:CD75" si="9">BB20</f>
        <v>HŘIŠTĚ</v>
      </c>
      <c r="CA74" s="6" t="str">
        <f t="shared" si="9"/>
        <v>skupina</v>
      </c>
      <c r="CB74" s="6">
        <f t="shared" si="9"/>
        <v>1</v>
      </c>
      <c r="CC74" s="6" t="str">
        <f t="shared" si="9"/>
        <v>:</v>
      </c>
      <c r="CD74" s="6">
        <f t="shared" si="9"/>
        <v>5</v>
      </c>
      <c r="CF74" s="120"/>
      <c r="CG74" s="761" t="str">
        <f>BW74</f>
        <v>23. KOLO</v>
      </c>
      <c r="CH74" s="761"/>
      <c r="CI74" s="761"/>
      <c r="CJ74" s="76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762">
        <f>BY74</f>
        <v>45</v>
      </c>
      <c r="CV74" s="762"/>
      <c r="CW74" s="763" t="s">
        <v>11</v>
      </c>
      <c r="CX74" s="763"/>
      <c r="CY74" s="763"/>
      <c r="CZ74" s="763"/>
      <c r="DA74" s="755" t="s">
        <v>12</v>
      </c>
      <c r="DB74" s="756">
        <f>BX74</f>
        <v>0.53749999999999998</v>
      </c>
      <c r="DC74" s="756"/>
      <c r="DD74" s="757" t="s">
        <v>9</v>
      </c>
      <c r="DE74" s="757"/>
      <c r="DF74" s="758" t="str">
        <f>CA75</f>
        <v>F</v>
      </c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2"/>
      <c r="DS74" s="759" t="s">
        <v>13</v>
      </c>
      <c r="DT74" s="759"/>
      <c r="DU74" s="759"/>
      <c r="DV74" s="760">
        <f>BZ75</f>
        <v>7</v>
      </c>
      <c r="DW74" s="760"/>
      <c r="DX74" s="123"/>
    </row>
    <row r="75" spans="75:128" ht="23.25" customHeight="1" x14ac:dyDescent="0.25">
      <c r="BZ75" s="6">
        <f t="shared" si="9"/>
        <v>7</v>
      </c>
      <c r="CA75" s="6" t="str">
        <f t="shared" si="9"/>
        <v>F</v>
      </c>
      <c r="CB75" s="6" t="str">
        <f t="shared" si="9"/>
        <v>Masarykova "B"</v>
      </c>
      <c r="CC75" s="6">
        <f t="shared" si="9"/>
        <v>0</v>
      </c>
      <c r="CD75" s="6" t="str">
        <f t="shared" si="9"/>
        <v>Kmochova "A"</v>
      </c>
      <c r="CF75" s="120"/>
      <c r="CG75" s="761"/>
      <c r="CH75" s="761"/>
      <c r="CI75" s="761"/>
      <c r="CJ75" s="76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762"/>
      <c r="CV75" s="762"/>
      <c r="CW75" s="763"/>
      <c r="CX75" s="763"/>
      <c r="CY75" s="763"/>
      <c r="CZ75" s="763"/>
      <c r="DA75" s="755"/>
      <c r="DB75" s="756"/>
      <c r="DC75" s="756"/>
      <c r="DD75" s="757"/>
      <c r="DE75" s="757"/>
      <c r="DF75" s="758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2"/>
      <c r="DS75" s="759"/>
      <c r="DT75" s="759"/>
      <c r="DU75" s="759"/>
      <c r="DV75" s="760"/>
      <c r="DW75" s="760"/>
      <c r="DX75" s="123"/>
    </row>
    <row r="76" spans="75:128" ht="23.25" customHeight="1" x14ac:dyDescent="0.25">
      <c r="CF76" s="120"/>
      <c r="CG76" s="128"/>
      <c r="CH76" s="128"/>
      <c r="CI76" s="128"/>
      <c r="CJ76" s="128"/>
      <c r="CK76" s="587" t="s">
        <v>16</v>
      </c>
      <c r="CL76" s="587"/>
      <c r="CM76" s="90">
        <f>CB74</f>
        <v>1</v>
      </c>
      <c r="CN76" s="91" t="s">
        <v>17</v>
      </c>
      <c r="CO76" s="585" t="str">
        <f>LOOKUP(CM76,$B$2:$B$9,$D$2:$D$9)</f>
        <v>Masarykova "B"</v>
      </c>
      <c r="CP76" s="585"/>
      <c r="CQ76" s="585"/>
      <c r="CR76" s="585"/>
      <c r="CS76" s="585"/>
      <c r="CT76" s="585"/>
      <c r="CU76" s="585"/>
      <c r="CV76" s="585"/>
      <c r="CW76" s="585"/>
      <c r="CX76" s="585"/>
      <c r="CY76" s="789"/>
      <c r="CZ76" s="789"/>
      <c r="DA76" s="129"/>
      <c r="DB76" s="129"/>
      <c r="DC76" s="129"/>
      <c r="DD76" s="129"/>
      <c r="DE76" s="129"/>
      <c r="DF76" s="128"/>
      <c r="DG76" s="587" t="s">
        <v>16</v>
      </c>
      <c r="DH76" s="587"/>
      <c r="DI76" s="90">
        <f>CD74</f>
        <v>5</v>
      </c>
      <c r="DJ76" s="91" t="s">
        <v>17</v>
      </c>
      <c r="DK76" s="585" t="str">
        <f>LOOKUP(DI76,$B$2:$B$9,$D$2:$D$9)</f>
        <v>Kmochova "A"</v>
      </c>
      <c r="DL76" s="585"/>
      <c r="DM76" s="585"/>
      <c r="DN76" s="585"/>
      <c r="DO76" s="585"/>
      <c r="DP76" s="585"/>
      <c r="DQ76" s="585"/>
      <c r="DR76" s="585"/>
      <c r="DS76" s="585"/>
      <c r="DT76" s="585"/>
      <c r="DU76" s="585"/>
      <c r="DV76" s="585"/>
      <c r="DW76" s="585"/>
      <c r="DX76" s="123"/>
    </row>
    <row r="77" spans="75:128" ht="23.25" customHeight="1" x14ac:dyDescent="0.25">
      <c r="CF77" s="120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31"/>
      <c r="DS77" s="131"/>
      <c r="DT77" s="131"/>
      <c r="DU77" s="131"/>
      <c r="DV77" s="131"/>
      <c r="DW77" s="131"/>
      <c r="DX77" s="123"/>
    </row>
    <row r="78" spans="75:128" ht="23.25" customHeight="1" x14ac:dyDescent="0.25">
      <c r="CF78" s="120"/>
      <c r="CG78" s="94" t="s">
        <v>21</v>
      </c>
      <c r="CH78" s="95">
        <f>CM76</f>
        <v>1</v>
      </c>
      <c r="CI78" s="96" t="s">
        <v>10</v>
      </c>
      <c r="CJ78" s="97">
        <v>1</v>
      </c>
      <c r="CK78" s="97">
        <v>2</v>
      </c>
      <c r="CL78" s="97">
        <v>3</v>
      </c>
      <c r="CM78" s="97">
        <v>4</v>
      </c>
      <c r="CN78" s="97">
        <v>5</v>
      </c>
      <c r="CO78" s="97">
        <v>6</v>
      </c>
      <c r="CP78" s="97">
        <v>7</v>
      </c>
      <c r="CQ78" s="97">
        <v>8</v>
      </c>
      <c r="CR78" s="97">
        <v>9</v>
      </c>
      <c r="CS78" s="97">
        <v>10</v>
      </c>
      <c r="CT78" s="97">
        <v>11</v>
      </c>
      <c r="CU78" s="97">
        <v>12</v>
      </c>
      <c r="CV78" s="97">
        <v>13</v>
      </c>
      <c r="CW78" s="97">
        <v>14</v>
      </c>
      <c r="CX78" s="97">
        <v>15</v>
      </c>
      <c r="CY78" s="97">
        <v>16</v>
      </c>
      <c r="CZ78" s="97">
        <v>17</v>
      </c>
      <c r="DA78" s="97">
        <v>18</v>
      </c>
      <c r="DB78" s="97">
        <v>19</v>
      </c>
      <c r="DC78" s="97">
        <v>20</v>
      </c>
      <c r="DD78" s="97">
        <v>21</v>
      </c>
      <c r="DE78" s="97">
        <v>22</v>
      </c>
      <c r="DF78" s="97">
        <v>23</v>
      </c>
      <c r="DG78" s="97">
        <v>24</v>
      </c>
      <c r="DH78" s="97">
        <v>25</v>
      </c>
      <c r="DI78" s="97">
        <v>26</v>
      </c>
      <c r="DJ78" s="97">
        <v>27</v>
      </c>
      <c r="DK78" s="97">
        <v>28</v>
      </c>
      <c r="DL78" s="97">
        <v>29</v>
      </c>
      <c r="DM78" s="97">
        <v>30</v>
      </c>
      <c r="DN78" s="97">
        <v>31</v>
      </c>
      <c r="DO78" s="97">
        <v>32</v>
      </c>
      <c r="DP78" s="97">
        <v>33</v>
      </c>
      <c r="DQ78" s="97">
        <v>34</v>
      </c>
      <c r="DR78" s="98">
        <v>35</v>
      </c>
      <c r="DS78" s="98">
        <v>36</v>
      </c>
      <c r="DT78" s="98">
        <v>37</v>
      </c>
      <c r="DU78" s="98">
        <v>38</v>
      </c>
      <c r="DV78" s="98">
        <v>39</v>
      </c>
      <c r="DW78" s="98">
        <v>40</v>
      </c>
      <c r="DX78" s="123"/>
    </row>
    <row r="79" spans="75:128" ht="23.25" customHeight="1" x14ac:dyDescent="0.25">
      <c r="CF79" s="120"/>
      <c r="CG79" s="134"/>
      <c r="CH79" s="135"/>
      <c r="CI79" s="136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8"/>
      <c r="DS79" s="138"/>
      <c r="DT79" s="138"/>
      <c r="DU79" s="138"/>
      <c r="DV79" s="138"/>
      <c r="DW79" s="138"/>
      <c r="DX79" s="123"/>
    </row>
    <row r="80" spans="75:128" ht="23.25" customHeight="1" x14ac:dyDescent="0.25">
      <c r="CF80" s="120"/>
      <c r="CG80" s="104" t="s">
        <v>21</v>
      </c>
      <c r="CH80" s="105">
        <f>DI76</f>
        <v>5</v>
      </c>
      <c r="CI80" s="106" t="s">
        <v>10</v>
      </c>
      <c r="CJ80" s="97">
        <v>1</v>
      </c>
      <c r="CK80" s="97">
        <v>2</v>
      </c>
      <c r="CL80" s="97">
        <v>3</v>
      </c>
      <c r="CM80" s="97">
        <v>4</v>
      </c>
      <c r="CN80" s="97">
        <v>5</v>
      </c>
      <c r="CO80" s="97">
        <v>6</v>
      </c>
      <c r="CP80" s="97">
        <v>7</v>
      </c>
      <c r="CQ80" s="97">
        <v>8</v>
      </c>
      <c r="CR80" s="97">
        <v>9</v>
      </c>
      <c r="CS80" s="97">
        <v>10</v>
      </c>
      <c r="CT80" s="97">
        <v>11</v>
      </c>
      <c r="CU80" s="97">
        <v>12</v>
      </c>
      <c r="CV80" s="97">
        <v>13</v>
      </c>
      <c r="CW80" s="97">
        <v>14</v>
      </c>
      <c r="CX80" s="97">
        <v>15</v>
      </c>
      <c r="CY80" s="97">
        <v>16</v>
      </c>
      <c r="CZ80" s="97">
        <v>17</v>
      </c>
      <c r="DA80" s="97">
        <v>18</v>
      </c>
      <c r="DB80" s="97">
        <v>19</v>
      </c>
      <c r="DC80" s="97">
        <v>20</v>
      </c>
      <c r="DD80" s="97">
        <v>21</v>
      </c>
      <c r="DE80" s="97">
        <v>22</v>
      </c>
      <c r="DF80" s="97">
        <v>23</v>
      </c>
      <c r="DG80" s="97">
        <v>24</v>
      </c>
      <c r="DH80" s="97">
        <v>25</v>
      </c>
      <c r="DI80" s="97">
        <v>26</v>
      </c>
      <c r="DJ80" s="97">
        <v>27</v>
      </c>
      <c r="DK80" s="97">
        <v>28</v>
      </c>
      <c r="DL80" s="97">
        <v>29</v>
      </c>
      <c r="DM80" s="97">
        <v>30</v>
      </c>
      <c r="DN80" s="97">
        <v>31</v>
      </c>
      <c r="DO80" s="97">
        <v>32</v>
      </c>
      <c r="DP80" s="97">
        <v>33</v>
      </c>
      <c r="DQ80" s="97">
        <v>34</v>
      </c>
      <c r="DR80" s="98">
        <v>35</v>
      </c>
      <c r="DS80" s="98">
        <v>36</v>
      </c>
      <c r="DT80" s="98">
        <v>37</v>
      </c>
      <c r="DU80" s="98">
        <v>38</v>
      </c>
      <c r="DV80" s="98">
        <v>39</v>
      </c>
      <c r="DW80" s="98">
        <v>40</v>
      </c>
      <c r="DX80" s="123"/>
    </row>
    <row r="81" spans="75:128" ht="23.25" customHeight="1" thickBot="1" x14ac:dyDescent="0.3">
      <c r="CF81" s="139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1"/>
    </row>
    <row r="82" spans="75:128" ht="23.25" customHeight="1" thickTop="1" x14ac:dyDescent="0.25">
      <c r="CF82" s="113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5"/>
    </row>
    <row r="83" spans="75:128" ht="23.25" customHeight="1" x14ac:dyDescent="0.25">
      <c r="BW83" s="6" t="str">
        <f t="shared" ref="BW83:CD83" si="10">AY22</f>
        <v>24. KOLO</v>
      </c>
      <c r="BX83" s="6">
        <f t="shared" si="10"/>
        <v>0.54583333333333328</v>
      </c>
      <c r="BY83" s="6">
        <f t="shared" si="10"/>
        <v>49</v>
      </c>
      <c r="BZ83" s="6" t="str">
        <f t="shared" si="10"/>
        <v>HŘIŠTĚ</v>
      </c>
      <c r="CA83" s="6" t="str">
        <f t="shared" si="10"/>
        <v>skupina</v>
      </c>
      <c r="CB83" s="6">
        <f t="shared" si="10"/>
        <v>1</v>
      </c>
      <c r="CC83" s="6" t="str">
        <f t="shared" si="10"/>
        <v>:</v>
      </c>
      <c r="CD83" s="6">
        <f t="shared" si="10"/>
        <v>6</v>
      </c>
      <c r="CF83" s="120"/>
      <c r="CG83" s="761" t="str">
        <f>BW83</f>
        <v>24. KOLO</v>
      </c>
      <c r="CH83" s="761"/>
      <c r="CI83" s="761"/>
      <c r="CJ83" s="76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762">
        <f>BY83</f>
        <v>49</v>
      </c>
      <c r="CV83" s="762"/>
      <c r="CW83" s="763" t="s">
        <v>11</v>
      </c>
      <c r="CX83" s="763"/>
      <c r="CY83" s="763"/>
      <c r="CZ83" s="763"/>
      <c r="DA83" s="755" t="s">
        <v>12</v>
      </c>
      <c r="DB83" s="756">
        <f>BX83</f>
        <v>0.54583333333333328</v>
      </c>
      <c r="DC83" s="756"/>
      <c r="DD83" s="757" t="s">
        <v>9</v>
      </c>
      <c r="DE83" s="757"/>
      <c r="DF83" s="758" t="str">
        <f>CA84</f>
        <v>F</v>
      </c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2"/>
      <c r="DS83" s="759" t="s">
        <v>13</v>
      </c>
      <c r="DT83" s="759"/>
      <c r="DU83" s="759"/>
      <c r="DV83" s="760">
        <f>BZ84</f>
        <v>7</v>
      </c>
      <c r="DW83" s="760"/>
      <c r="DX83" s="123"/>
    </row>
    <row r="84" spans="75:128" ht="23.25" customHeight="1" x14ac:dyDescent="0.25">
      <c r="BZ84" s="6">
        <f>BB23</f>
        <v>7</v>
      </c>
      <c r="CA84" s="6" t="str">
        <f>BC23</f>
        <v>F</v>
      </c>
      <c r="CB84" s="6" t="str">
        <f>BD23</f>
        <v>Masarykova "B"</v>
      </c>
      <c r="CC84" s="6">
        <f>BE23</f>
        <v>0</v>
      </c>
      <c r="CD84" s="6" t="str">
        <f>BF23</f>
        <v>Velim</v>
      </c>
      <c r="CF84" s="120"/>
      <c r="CG84" s="761"/>
      <c r="CH84" s="761"/>
      <c r="CI84" s="761"/>
      <c r="CJ84" s="76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762"/>
      <c r="CV84" s="762"/>
      <c r="CW84" s="763"/>
      <c r="CX84" s="763"/>
      <c r="CY84" s="763"/>
      <c r="CZ84" s="763"/>
      <c r="DA84" s="755"/>
      <c r="DB84" s="756"/>
      <c r="DC84" s="756"/>
      <c r="DD84" s="757"/>
      <c r="DE84" s="757"/>
      <c r="DF84" s="758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2"/>
      <c r="DS84" s="759"/>
      <c r="DT84" s="759"/>
      <c r="DU84" s="759"/>
      <c r="DV84" s="760"/>
      <c r="DW84" s="760"/>
      <c r="DX84" s="123"/>
    </row>
    <row r="85" spans="75:128" ht="23.25" customHeight="1" x14ac:dyDescent="0.25">
      <c r="CF85" s="120"/>
      <c r="CG85" s="128"/>
      <c r="CH85" s="128"/>
      <c r="CI85" s="128"/>
      <c r="CJ85" s="128"/>
      <c r="CK85" s="587" t="s">
        <v>16</v>
      </c>
      <c r="CL85" s="587"/>
      <c r="CM85" s="90">
        <f>CB83</f>
        <v>1</v>
      </c>
      <c r="CN85" s="91" t="s">
        <v>17</v>
      </c>
      <c r="CO85" s="585" t="str">
        <f>LOOKUP(CM85,$B$2:$B$9,$D$2:$D$9)</f>
        <v>Masarykova "B"</v>
      </c>
      <c r="CP85" s="585"/>
      <c r="CQ85" s="585"/>
      <c r="CR85" s="585"/>
      <c r="CS85" s="585"/>
      <c r="CT85" s="585"/>
      <c r="CU85" s="585"/>
      <c r="CV85" s="585"/>
      <c r="CW85" s="585"/>
      <c r="CX85" s="585"/>
      <c r="CY85" s="789"/>
      <c r="CZ85" s="789"/>
      <c r="DA85" s="129"/>
      <c r="DB85" s="129"/>
      <c r="DC85" s="129"/>
      <c r="DD85" s="129"/>
      <c r="DE85" s="129"/>
      <c r="DF85" s="128"/>
      <c r="DG85" s="587" t="s">
        <v>16</v>
      </c>
      <c r="DH85" s="587"/>
      <c r="DI85" s="90">
        <f>CD83</f>
        <v>6</v>
      </c>
      <c r="DJ85" s="91" t="s">
        <v>17</v>
      </c>
      <c r="DK85" s="585" t="str">
        <f>LOOKUP(DI85,$B$2:$B$9,$D$2:$D$9)</f>
        <v>Velim</v>
      </c>
      <c r="DL85" s="585"/>
      <c r="DM85" s="585"/>
      <c r="DN85" s="585"/>
      <c r="DO85" s="585"/>
      <c r="DP85" s="585"/>
      <c r="DQ85" s="585"/>
      <c r="DR85" s="585"/>
      <c r="DS85" s="585"/>
      <c r="DT85" s="585"/>
      <c r="DU85" s="585"/>
      <c r="DV85" s="585"/>
      <c r="DW85" s="585"/>
      <c r="DX85" s="123"/>
    </row>
    <row r="86" spans="75:128" ht="23.25" customHeight="1" x14ac:dyDescent="0.25">
      <c r="CF86" s="120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31"/>
      <c r="DS86" s="131"/>
      <c r="DT86" s="131"/>
      <c r="DU86" s="131"/>
      <c r="DV86" s="131"/>
      <c r="DW86" s="131"/>
      <c r="DX86" s="123"/>
    </row>
    <row r="87" spans="75:128" ht="23.25" customHeight="1" x14ac:dyDescent="0.25">
      <c r="CF87" s="120"/>
      <c r="CG87" s="94" t="s">
        <v>21</v>
      </c>
      <c r="CH87" s="95">
        <f>CM85</f>
        <v>1</v>
      </c>
      <c r="CI87" s="96" t="s">
        <v>10</v>
      </c>
      <c r="CJ87" s="97">
        <v>1</v>
      </c>
      <c r="CK87" s="97">
        <v>2</v>
      </c>
      <c r="CL87" s="97">
        <v>3</v>
      </c>
      <c r="CM87" s="97">
        <v>4</v>
      </c>
      <c r="CN87" s="97">
        <v>5</v>
      </c>
      <c r="CO87" s="97">
        <v>6</v>
      </c>
      <c r="CP87" s="97">
        <v>7</v>
      </c>
      <c r="CQ87" s="97">
        <v>8</v>
      </c>
      <c r="CR87" s="97">
        <v>9</v>
      </c>
      <c r="CS87" s="97">
        <v>10</v>
      </c>
      <c r="CT87" s="97">
        <v>11</v>
      </c>
      <c r="CU87" s="97">
        <v>12</v>
      </c>
      <c r="CV87" s="97">
        <v>13</v>
      </c>
      <c r="CW87" s="97">
        <v>14</v>
      </c>
      <c r="CX87" s="97">
        <v>15</v>
      </c>
      <c r="CY87" s="97">
        <v>16</v>
      </c>
      <c r="CZ87" s="97">
        <v>17</v>
      </c>
      <c r="DA87" s="97">
        <v>18</v>
      </c>
      <c r="DB87" s="97">
        <v>19</v>
      </c>
      <c r="DC87" s="97">
        <v>20</v>
      </c>
      <c r="DD87" s="97">
        <v>21</v>
      </c>
      <c r="DE87" s="97">
        <v>22</v>
      </c>
      <c r="DF87" s="97">
        <v>23</v>
      </c>
      <c r="DG87" s="97">
        <v>24</v>
      </c>
      <c r="DH87" s="97">
        <v>25</v>
      </c>
      <c r="DI87" s="97">
        <v>26</v>
      </c>
      <c r="DJ87" s="97">
        <v>27</v>
      </c>
      <c r="DK87" s="97">
        <v>28</v>
      </c>
      <c r="DL87" s="97">
        <v>29</v>
      </c>
      <c r="DM87" s="97">
        <v>30</v>
      </c>
      <c r="DN87" s="97">
        <v>31</v>
      </c>
      <c r="DO87" s="97">
        <v>32</v>
      </c>
      <c r="DP87" s="97">
        <v>33</v>
      </c>
      <c r="DQ87" s="97">
        <v>34</v>
      </c>
      <c r="DR87" s="98">
        <v>35</v>
      </c>
      <c r="DS87" s="98">
        <v>36</v>
      </c>
      <c r="DT87" s="98">
        <v>37</v>
      </c>
      <c r="DU87" s="98">
        <v>38</v>
      </c>
      <c r="DV87" s="98">
        <v>39</v>
      </c>
      <c r="DW87" s="98">
        <v>40</v>
      </c>
      <c r="DX87" s="123"/>
    </row>
    <row r="88" spans="75:128" ht="23.25" customHeight="1" x14ac:dyDescent="0.25">
      <c r="CF88" s="120"/>
      <c r="CG88" s="134"/>
      <c r="CH88" s="135"/>
      <c r="CI88" s="136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8"/>
      <c r="DS88" s="138"/>
      <c r="DT88" s="138"/>
      <c r="DU88" s="138"/>
      <c r="DV88" s="138"/>
      <c r="DW88" s="138"/>
      <c r="DX88" s="123"/>
    </row>
    <row r="89" spans="75:128" ht="23.25" customHeight="1" x14ac:dyDescent="0.25">
      <c r="CF89" s="120"/>
      <c r="CG89" s="104" t="s">
        <v>21</v>
      </c>
      <c r="CH89" s="105">
        <f>DI85</f>
        <v>6</v>
      </c>
      <c r="CI89" s="106" t="s">
        <v>10</v>
      </c>
      <c r="CJ89" s="97">
        <v>1</v>
      </c>
      <c r="CK89" s="97">
        <v>2</v>
      </c>
      <c r="CL89" s="97">
        <v>3</v>
      </c>
      <c r="CM89" s="97">
        <v>4</v>
      </c>
      <c r="CN89" s="97">
        <v>5</v>
      </c>
      <c r="CO89" s="97">
        <v>6</v>
      </c>
      <c r="CP89" s="97">
        <v>7</v>
      </c>
      <c r="CQ89" s="97">
        <v>8</v>
      </c>
      <c r="CR89" s="97">
        <v>9</v>
      </c>
      <c r="CS89" s="97">
        <v>10</v>
      </c>
      <c r="CT89" s="97">
        <v>11</v>
      </c>
      <c r="CU89" s="97">
        <v>12</v>
      </c>
      <c r="CV89" s="97">
        <v>13</v>
      </c>
      <c r="CW89" s="97">
        <v>14</v>
      </c>
      <c r="CX89" s="97">
        <v>15</v>
      </c>
      <c r="CY89" s="97">
        <v>16</v>
      </c>
      <c r="CZ89" s="97">
        <v>17</v>
      </c>
      <c r="DA89" s="97">
        <v>18</v>
      </c>
      <c r="DB89" s="97">
        <v>19</v>
      </c>
      <c r="DC89" s="97">
        <v>20</v>
      </c>
      <c r="DD89" s="97">
        <v>21</v>
      </c>
      <c r="DE89" s="97">
        <v>22</v>
      </c>
      <c r="DF89" s="97">
        <v>23</v>
      </c>
      <c r="DG89" s="97">
        <v>24</v>
      </c>
      <c r="DH89" s="97">
        <v>25</v>
      </c>
      <c r="DI89" s="97">
        <v>26</v>
      </c>
      <c r="DJ89" s="97">
        <v>27</v>
      </c>
      <c r="DK89" s="97">
        <v>28</v>
      </c>
      <c r="DL89" s="97">
        <v>29</v>
      </c>
      <c r="DM89" s="97">
        <v>30</v>
      </c>
      <c r="DN89" s="97">
        <v>31</v>
      </c>
      <c r="DO89" s="97">
        <v>32</v>
      </c>
      <c r="DP89" s="97">
        <v>33</v>
      </c>
      <c r="DQ89" s="97">
        <v>34</v>
      </c>
      <c r="DR89" s="98">
        <v>35</v>
      </c>
      <c r="DS89" s="98">
        <v>36</v>
      </c>
      <c r="DT89" s="98">
        <v>37</v>
      </c>
      <c r="DU89" s="98">
        <v>38</v>
      </c>
      <c r="DV89" s="98">
        <v>39</v>
      </c>
      <c r="DW89" s="98">
        <v>40</v>
      </c>
      <c r="DX89" s="123"/>
    </row>
    <row r="90" spans="75:128" ht="23.25" customHeight="1" thickBot="1" x14ac:dyDescent="0.3">
      <c r="CF90" s="139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1"/>
    </row>
    <row r="91" spans="75:128" ht="23.25" customHeight="1" thickTop="1" thickBot="1" x14ac:dyDescent="0.3"/>
    <row r="92" spans="75:128" ht="23.25" customHeight="1" thickTop="1" x14ac:dyDescent="0.25">
      <c r="CF92" s="113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114"/>
      <c r="DR92" s="114"/>
      <c r="DS92" s="114"/>
      <c r="DT92" s="114"/>
      <c r="DU92" s="114"/>
      <c r="DV92" s="114"/>
      <c r="DW92" s="114"/>
      <c r="DX92" s="115"/>
    </row>
    <row r="93" spans="75:128" ht="23.25" customHeight="1" x14ac:dyDescent="0.25">
      <c r="BW93" s="6" t="str">
        <f>BK2</f>
        <v>20. KOLO</v>
      </c>
      <c r="BX93" s="6">
        <f t="shared" ref="BX93:CD93" si="11">BL2</f>
        <v>0.51250000000000007</v>
      </c>
      <c r="BY93" s="6">
        <f t="shared" si="11"/>
        <v>32</v>
      </c>
      <c r="BZ93" s="6" t="str">
        <f t="shared" si="11"/>
        <v>HŘIŠTĚ</v>
      </c>
      <c r="CA93" s="6" t="str">
        <f t="shared" si="11"/>
        <v>skupina</v>
      </c>
      <c r="CB93" s="6">
        <f t="shared" si="11"/>
        <v>4</v>
      </c>
      <c r="CC93" s="6" t="str">
        <f t="shared" si="11"/>
        <v>:</v>
      </c>
      <c r="CD93" s="6">
        <f t="shared" si="11"/>
        <v>5</v>
      </c>
      <c r="CF93" s="120"/>
      <c r="CG93" s="761" t="str">
        <f>BW93</f>
        <v>20. KOLO</v>
      </c>
      <c r="CH93" s="761"/>
      <c r="CI93" s="761"/>
      <c r="CJ93" s="76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762">
        <f>BY93</f>
        <v>32</v>
      </c>
      <c r="CV93" s="762"/>
      <c r="CW93" s="763" t="s">
        <v>11</v>
      </c>
      <c r="CX93" s="763"/>
      <c r="CY93" s="763"/>
      <c r="CZ93" s="763"/>
      <c r="DA93" s="755" t="s">
        <v>12</v>
      </c>
      <c r="DB93" s="756">
        <f>BX93</f>
        <v>0.51250000000000007</v>
      </c>
      <c r="DC93" s="756"/>
      <c r="DD93" s="757" t="s">
        <v>9</v>
      </c>
      <c r="DE93" s="757"/>
      <c r="DF93" s="758" t="str">
        <f>CA94</f>
        <v>F</v>
      </c>
      <c r="DG93" s="121"/>
      <c r="DH93" s="121"/>
      <c r="DI93" s="121"/>
      <c r="DJ93" s="121"/>
      <c r="DK93" s="121"/>
      <c r="DL93" s="121"/>
      <c r="DM93" s="121"/>
      <c r="DN93" s="121"/>
      <c r="DO93" s="121"/>
      <c r="DP93" s="121"/>
      <c r="DQ93" s="121"/>
      <c r="DR93" s="122"/>
      <c r="DS93" s="759" t="s">
        <v>13</v>
      </c>
      <c r="DT93" s="759"/>
      <c r="DU93" s="759"/>
      <c r="DV93" s="760">
        <f>BZ94</f>
        <v>2</v>
      </c>
      <c r="DW93" s="760"/>
      <c r="DX93" s="123"/>
    </row>
    <row r="94" spans="75:128" ht="23.25" customHeight="1" x14ac:dyDescent="0.25">
      <c r="BZ94" s="6">
        <f>BN3</f>
        <v>2</v>
      </c>
      <c r="CA94" s="6" t="str">
        <f>BO3</f>
        <v>F</v>
      </c>
      <c r="CB94" s="6" t="str">
        <f>BP3</f>
        <v>Ovčárecká "A"</v>
      </c>
      <c r="CC94" s="6">
        <f>BQ3</f>
        <v>0</v>
      </c>
      <c r="CD94" s="6" t="str">
        <f>BR3</f>
        <v>Kmochova "A"</v>
      </c>
      <c r="CF94" s="120"/>
      <c r="CG94" s="761"/>
      <c r="CH94" s="761"/>
      <c r="CI94" s="761"/>
      <c r="CJ94" s="76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762"/>
      <c r="CV94" s="762"/>
      <c r="CW94" s="763"/>
      <c r="CX94" s="763"/>
      <c r="CY94" s="763"/>
      <c r="CZ94" s="763"/>
      <c r="DA94" s="755"/>
      <c r="DB94" s="756"/>
      <c r="DC94" s="756"/>
      <c r="DD94" s="757"/>
      <c r="DE94" s="757"/>
      <c r="DF94" s="758"/>
      <c r="DG94" s="121"/>
      <c r="DH94" s="121"/>
      <c r="DI94" s="121"/>
      <c r="DJ94" s="121"/>
      <c r="DK94" s="121"/>
      <c r="DL94" s="121"/>
      <c r="DM94" s="121"/>
      <c r="DN94" s="121"/>
      <c r="DO94" s="121"/>
      <c r="DP94" s="121"/>
      <c r="DQ94" s="121"/>
      <c r="DR94" s="122"/>
      <c r="DS94" s="759"/>
      <c r="DT94" s="759"/>
      <c r="DU94" s="759"/>
      <c r="DV94" s="760"/>
      <c r="DW94" s="760"/>
      <c r="DX94" s="123"/>
    </row>
    <row r="95" spans="75:128" ht="23.25" customHeight="1" x14ac:dyDescent="0.25">
      <c r="CF95" s="120"/>
      <c r="CG95" s="128"/>
      <c r="CH95" s="128"/>
      <c r="CI95" s="128"/>
      <c r="CJ95" s="128"/>
      <c r="CK95" s="587" t="s">
        <v>16</v>
      </c>
      <c r="CL95" s="587"/>
      <c r="CM95" s="90">
        <f>CB93</f>
        <v>4</v>
      </c>
      <c r="CN95" s="91" t="s">
        <v>17</v>
      </c>
      <c r="CO95" s="585" t="str">
        <f>LOOKUP(CM95,$B$2:$B$9,$D$2:$D$9)</f>
        <v>Ovčárecká "A"</v>
      </c>
      <c r="CP95" s="585"/>
      <c r="CQ95" s="585"/>
      <c r="CR95" s="585"/>
      <c r="CS95" s="585"/>
      <c r="CT95" s="585"/>
      <c r="CU95" s="585"/>
      <c r="CV95" s="585"/>
      <c r="CW95" s="585"/>
      <c r="CX95" s="585"/>
      <c r="CY95" s="789"/>
      <c r="CZ95" s="789"/>
      <c r="DA95" s="129"/>
      <c r="DB95" s="129"/>
      <c r="DC95" s="129"/>
      <c r="DD95" s="129"/>
      <c r="DE95" s="129"/>
      <c r="DF95" s="128"/>
      <c r="DG95" s="587" t="s">
        <v>16</v>
      </c>
      <c r="DH95" s="587"/>
      <c r="DI95" s="90">
        <f>CD93</f>
        <v>5</v>
      </c>
      <c r="DJ95" s="91" t="s">
        <v>17</v>
      </c>
      <c r="DK95" s="585" t="str">
        <f>LOOKUP(DI95,$B$2:$B$9,$D$2:$D$9)</f>
        <v>Kmochova "A"</v>
      </c>
      <c r="DL95" s="585"/>
      <c r="DM95" s="585"/>
      <c r="DN95" s="585"/>
      <c r="DO95" s="585"/>
      <c r="DP95" s="585"/>
      <c r="DQ95" s="585"/>
      <c r="DR95" s="585"/>
      <c r="DS95" s="585"/>
      <c r="DT95" s="585"/>
      <c r="DU95" s="585"/>
      <c r="DV95" s="585"/>
      <c r="DW95" s="585"/>
      <c r="DX95" s="123"/>
    </row>
    <row r="96" spans="75:128" ht="23.25" customHeight="1" x14ac:dyDescent="0.25">
      <c r="CF96" s="120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31"/>
      <c r="DS96" s="131"/>
      <c r="DT96" s="131"/>
      <c r="DU96" s="131"/>
      <c r="DV96" s="131"/>
      <c r="DW96" s="131"/>
      <c r="DX96" s="123"/>
    </row>
    <row r="97" spans="75:128" ht="23.25" customHeight="1" x14ac:dyDescent="0.25">
      <c r="CF97" s="120"/>
      <c r="CG97" s="94" t="s">
        <v>21</v>
      </c>
      <c r="CH97" s="95">
        <f>CM95</f>
        <v>4</v>
      </c>
      <c r="CI97" s="96" t="s">
        <v>10</v>
      </c>
      <c r="CJ97" s="97">
        <v>1</v>
      </c>
      <c r="CK97" s="97">
        <v>2</v>
      </c>
      <c r="CL97" s="97">
        <v>3</v>
      </c>
      <c r="CM97" s="97">
        <v>4</v>
      </c>
      <c r="CN97" s="97">
        <v>5</v>
      </c>
      <c r="CO97" s="97">
        <v>6</v>
      </c>
      <c r="CP97" s="97">
        <v>7</v>
      </c>
      <c r="CQ97" s="97">
        <v>8</v>
      </c>
      <c r="CR97" s="97">
        <v>9</v>
      </c>
      <c r="CS97" s="97">
        <v>10</v>
      </c>
      <c r="CT97" s="97">
        <v>11</v>
      </c>
      <c r="CU97" s="97">
        <v>12</v>
      </c>
      <c r="CV97" s="97">
        <v>13</v>
      </c>
      <c r="CW97" s="97">
        <v>14</v>
      </c>
      <c r="CX97" s="97">
        <v>15</v>
      </c>
      <c r="CY97" s="97">
        <v>16</v>
      </c>
      <c r="CZ97" s="97">
        <v>17</v>
      </c>
      <c r="DA97" s="97">
        <v>18</v>
      </c>
      <c r="DB97" s="97">
        <v>19</v>
      </c>
      <c r="DC97" s="97">
        <v>20</v>
      </c>
      <c r="DD97" s="97">
        <v>21</v>
      </c>
      <c r="DE97" s="97">
        <v>22</v>
      </c>
      <c r="DF97" s="97">
        <v>23</v>
      </c>
      <c r="DG97" s="97">
        <v>24</v>
      </c>
      <c r="DH97" s="97">
        <v>25</v>
      </c>
      <c r="DI97" s="97">
        <v>26</v>
      </c>
      <c r="DJ97" s="97">
        <v>27</v>
      </c>
      <c r="DK97" s="97">
        <v>28</v>
      </c>
      <c r="DL97" s="97">
        <v>29</v>
      </c>
      <c r="DM97" s="97">
        <v>30</v>
      </c>
      <c r="DN97" s="97">
        <v>31</v>
      </c>
      <c r="DO97" s="97">
        <v>32</v>
      </c>
      <c r="DP97" s="97">
        <v>33</v>
      </c>
      <c r="DQ97" s="97">
        <v>34</v>
      </c>
      <c r="DR97" s="98">
        <v>35</v>
      </c>
      <c r="DS97" s="98">
        <v>36</v>
      </c>
      <c r="DT97" s="98">
        <v>37</v>
      </c>
      <c r="DU97" s="98">
        <v>38</v>
      </c>
      <c r="DV97" s="98">
        <v>39</v>
      </c>
      <c r="DW97" s="98">
        <v>40</v>
      </c>
      <c r="DX97" s="123"/>
    </row>
    <row r="98" spans="75:128" ht="23.25" customHeight="1" x14ac:dyDescent="0.25">
      <c r="CF98" s="120"/>
      <c r="CG98" s="134"/>
      <c r="CH98" s="135"/>
      <c r="CI98" s="136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  <c r="CW98" s="137"/>
      <c r="CX98" s="137"/>
      <c r="CY98" s="137"/>
      <c r="CZ98" s="137"/>
      <c r="DA98" s="137"/>
      <c r="DB98" s="137"/>
      <c r="DC98" s="137"/>
      <c r="DD98" s="137"/>
      <c r="DE98" s="137"/>
      <c r="DF98" s="137"/>
      <c r="DG98" s="137"/>
      <c r="DH98" s="137"/>
      <c r="DI98" s="137"/>
      <c r="DJ98" s="137"/>
      <c r="DK98" s="137"/>
      <c r="DL98" s="137"/>
      <c r="DM98" s="137"/>
      <c r="DN98" s="137"/>
      <c r="DO98" s="137"/>
      <c r="DP98" s="137"/>
      <c r="DQ98" s="137"/>
      <c r="DR98" s="138"/>
      <c r="DS98" s="138"/>
      <c r="DT98" s="138"/>
      <c r="DU98" s="138"/>
      <c r="DV98" s="138"/>
      <c r="DW98" s="138"/>
      <c r="DX98" s="123"/>
    </row>
    <row r="99" spans="75:128" ht="23.25" customHeight="1" x14ac:dyDescent="0.25">
      <c r="CF99" s="120"/>
      <c r="CG99" s="104" t="s">
        <v>21</v>
      </c>
      <c r="CH99" s="105">
        <f>DI95</f>
        <v>5</v>
      </c>
      <c r="CI99" s="106" t="s">
        <v>10</v>
      </c>
      <c r="CJ99" s="97">
        <v>1</v>
      </c>
      <c r="CK99" s="97">
        <v>2</v>
      </c>
      <c r="CL99" s="97">
        <v>3</v>
      </c>
      <c r="CM99" s="97">
        <v>4</v>
      </c>
      <c r="CN99" s="97">
        <v>5</v>
      </c>
      <c r="CO99" s="97">
        <v>6</v>
      </c>
      <c r="CP99" s="97">
        <v>7</v>
      </c>
      <c r="CQ99" s="97">
        <v>8</v>
      </c>
      <c r="CR99" s="97">
        <v>9</v>
      </c>
      <c r="CS99" s="97">
        <v>10</v>
      </c>
      <c r="CT99" s="97">
        <v>11</v>
      </c>
      <c r="CU99" s="97">
        <v>12</v>
      </c>
      <c r="CV99" s="97">
        <v>13</v>
      </c>
      <c r="CW99" s="97">
        <v>14</v>
      </c>
      <c r="CX99" s="97">
        <v>15</v>
      </c>
      <c r="CY99" s="97">
        <v>16</v>
      </c>
      <c r="CZ99" s="97">
        <v>17</v>
      </c>
      <c r="DA99" s="97">
        <v>18</v>
      </c>
      <c r="DB99" s="97">
        <v>19</v>
      </c>
      <c r="DC99" s="97">
        <v>20</v>
      </c>
      <c r="DD99" s="97">
        <v>21</v>
      </c>
      <c r="DE99" s="97">
        <v>22</v>
      </c>
      <c r="DF99" s="97">
        <v>23</v>
      </c>
      <c r="DG99" s="97">
        <v>24</v>
      </c>
      <c r="DH99" s="97">
        <v>25</v>
      </c>
      <c r="DI99" s="97">
        <v>26</v>
      </c>
      <c r="DJ99" s="97">
        <v>27</v>
      </c>
      <c r="DK99" s="97">
        <v>28</v>
      </c>
      <c r="DL99" s="97">
        <v>29</v>
      </c>
      <c r="DM99" s="97">
        <v>30</v>
      </c>
      <c r="DN99" s="97">
        <v>31</v>
      </c>
      <c r="DO99" s="97">
        <v>32</v>
      </c>
      <c r="DP99" s="97">
        <v>33</v>
      </c>
      <c r="DQ99" s="97">
        <v>34</v>
      </c>
      <c r="DR99" s="98">
        <v>35</v>
      </c>
      <c r="DS99" s="98">
        <v>36</v>
      </c>
      <c r="DT99" s="98">
        <v>37</v>
      </c>
      <c r="DU99" s="98">
        <v>38</v>
      </c>
      <c r="DV99" s="98">
        <v>39</v>
      </c>
      <c r="DW99" s="98">
        <v>40</v>
      </c>
      <c r="DX99" s="123"/>
    </row>
    <row r="100" spans="75:128" ht="23.25" customHeight="1" thickBot="1" x14ac:dyDescent="0.3">
      <c r="CF100" s="139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  <c r="DW100" s="140"/>
      <c r="DX100" s="141"/>
    </row>
    <row r="101" spans="75:128" ht="23.25" customHeight="1" thickTop="1" x14ac:dyDescent="0.25">
      <c r="CF101" s="113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4"/>
      <c r="DR101" s="114"/>
      <c r="DS101" s="114"/>
      <c r="DT101" s="114"/>
      <c r="DU101" s="114"/>
      <c r="DV101" s="114"/>
      <c r="DW101" s="114"/>
      <c r="DX101" s="115"/>
    </row>
    <row r="102" spans="75:128" ht="23.25" customHeight="1" x14ac:dyDescent="0.25">
      <c r="BW102" s="6" t="str">
        <f>BK4</f>
        <v>21. KOLO</v>
      </c>
      <c r="BX102" s="6">
        <f>BL4</f>
        <v>0.52083333333333337</v>
      </c>
      <c r="BY102" s="6">
        <f>BM4</f>
        <v>36</v>
      </c>
      <c r="BZ102" s="6" t="str">
        <f t="shared" ref="BZ102:CD103" si="12">BN4</f>
        <v>HŘIŠTĚ</v>
      </c>
      <c r="CA102" s="6" t="str">
        <f t="shared" si="12"/>
        <v>skupina</v>
      </c>
      <c r="CB102" s="6">
        <f t="shared" si="12"/>
        <v>1</v>
      </c>
      <c r="CC102" s="6" t="str">
        <f t="shared" si="12"/>
        <v>:</v>
      </c>
      <c r="CD102" s="6">
        <f t="shared" si="12"/>
        <v>7</v>
      </c>
      <c r="CF102" s="120"/>
      <c r="CG102" s="761" t="str">
        <f>BW102</f>
        <v>21. KOLO</v>
      </c>
      <c r="CH102" s="761"/>
      <c r="CI102" s="761"/>
      <c r="CJ102" s="76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762">
        <f>BY102</f>
        <v>36</v>
      </c>
      <c r="CV102" s="762"/>
      <c r="CW102" s="763" t="s">
        <v>11</v>
      </c>
      <c r="CX102" s="763"/>
      <c r="CY102" s="763"/>
      <c r="CZ102" s="763"/>
      <c r="DA102" s="755" t="s">
        <v>12</v>
      </c>
      <c r="DB102" s="756">
        <f>BX102</f>
        <v>0.52083333333333337</v>
      </c>
      <c r="DC102" s="756"/>
      <c r="DD102" s="757" t="s">
        <v>9</v>
      </c>
      <c r="DE102" s="757"/>
      <c r="DF102" s="758" t="str">
        <f>CA103</f>
        <v>F</v>
      </c>
      <c r="DG102" s="121"/>
      <c r="DH102" s="121"/>
      <c r="DI102" s="121"/>
      <c r="DJ102" s="121"/>
      <c r="DK102" s="121"/>
      <c r="DL102" s="121"/>
      <c r="DM102" s="121"/>
      <c r="DN102" s="121"/>
      <c r="DO102" s="121"/>
      <c r="DP102" s="121"/>
      <c r="DQ102" s="121"/>
      <c r="DR102" s="122"/>
      <c r="DS102" s="759" t="s">
        <v>13</v>
      </c>
      <c r="DT102" s="759"/>
      <c r="DU102" s="759"/>
      <c r="DV102" s="760">
        <f>BZ103</f>
        <v>2</v>
      </c>
      <c r="DW102" s="760"/>
      <c r="DX102" s="123"/>
    </row>
    <row r="103" spans="75:128" ht="23.25" customHeight="1" x14ac:dyDescent="0.25">
      <c r="BZ103" s="6">
        <f t="shared" si="12"/>
        <v>2</v>
      </c>
      <c r="CA103" s="6" t="str">
        <f t="shared" si="12"/>
        <v>F</v>
      </c>
      <c r="CB103" s="6" t="str">
        <f t="shared" si="12"/>
        <v>Masarykova "B"</v>
      </c>
      <c r="CC103" s="6">
        <f t="shared" si="12"/>
        <v>0</v>
      </c>
      <c r="CD103" s="6" t="str">
        <f t="shared" si="12"/>
        <v>Masarykova "A"</v>
      </c>
      <c r="CF103" s="120"/>
      <c r="CG103" s="761"/>
      <c r="CH103" s="761"/>
      <c r="CI103" s="761"/>
      <c r="CJ103" s="76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762"/>
      <c r="CV103" s="762"/>
      <c r="CW103" s="763"/>
      <c r="CX103" s="763"/>
      <c r="CY103" s="763"/>
      <c r="CZ103" s="763"/>
      <c r="DA103" s="755"/>
      <c r="DB103" s="756"/>
      <c r="DC103" s="756"/>
      <c r="DD103" s="757"/>
      <c r="DE103" s="757"/>
      <c r="DF103" s="758"/>
      <c r="DG103" s="121"/>
      <c r="DH103" s="121"/>
      <c r="DI103" s="121"/>
      <c r="DJ103" s="121"/>
      <c r="DK103" s="121"/>
      <c r="DL103" s="121"/>
      <c r="DM103" s="121"/>
      <c r="DN103" s="121"/>
      <c r="DO103" s="121"/>
      <c r="DP103" s="121"/>
      <c r="DQ103" s="121"/>
      <c r="DR103" s="122"/>
      <c r="DS103" s="759"/>
      <c r="DT103" s="759"/>
      <c r="DU103" s="759"/>
      <c r="DV103" s="760"/>
      <c r="DW103" s="760"/>
      <c r="DX103" s="123"/>
    </row>
    <row r="104" spans="75:128" ht="23.25" customHeight="1" x14ac:dyDescent="0.25">
      <c r="CF104" s="120"/>
      <c r="CG104" s="128"/>
      <c r="CH104" s="128"/>
      <c r="CI104" s="128"/>
      <c r="CJ104" s="128"/>
      <c r="CK104" s="587" t="s">
        <v>16</v>
      </c>
      <c r="CL104" s="587"/>
      <c r="CM104" s="90">
        <f>CB102</f>
        <v>1</v>
      </c>
      <c r="CN104" s="91" t="s">
        <v>17</v>
      </c>
      <c r="CO104" s="585" t="str">
        <f>LOOKUP(CM104,$B$2:$B$9,$D$2:$D$9)</f>
        <v>Masarykova "B"</v>
      </c>
      <c r="CP104" s="585"/>
      <c r="CQ104" s="585"/>
      <c r="CR104" s="585"/>
      <c r="CS104" s="585"/>
      <c r="CT104" s="585"/>
      <c r="CU104" s="585"/>
      <c r="CV104" s="585"/>
      <c r="CW104" s="585"/>
      <c r="CX104" s="585"/>
      <c r="CY104" s="789"/>
      <c r="CZ104" s="789"/>
      <c r="DA104" s="129"/>
      <c r="DB104" s="129"/>
      <c r="DC104" s="129"/>
      <c r="DD104" s="129"/>
      <c r="DE104" s="129"/>
      <c r="DF104" s="128"/>
      <c r="DG104" s="587" t="s">
        <v>16</v>
      </c>
      <c r="DH104" s="587"/>
      <c r="DI104" s="90">
        <f>CD102</f>
        <v>7</v>
      </c>
      <c r="DJ104" s="91" t="s">
        <v>17</v>
      </c>
      <c r="DK104" s="585" t="str">
        <f>LOOKUP(DI104,$B$2:$B$9,$D$2:$D$9)</f>
        <v>Masarykova "A"</v>
      </c>
      <c r="DL104" s="585"/>
      <c r="DM104" s="585"/>
      <c r="DN104" s="585"/>
      <c r="DO104" s="585"/>
      <c r="DP104" s="585"/>
      <c r="DQ104" s="585"/>
      <c r="DR104" s="585"/>
      <c r="DS104" s="585"/>
      <c r="DT104" s="585"/>
      <c r="DU104" s="585"/>
      <c r="DV104" s="585"/>
      <c r="DW104" s="585"/>
      <c r="DX104" s="123"/>
    </row>
    <row r="105" spans="75:128" ht="23.25" customHeight="1" x14ac:dyDescent="0.25">
      <c r="CF105" s="120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31"/>
      <c r="DS105" s="131"/>
      <c r="DT105" s="131"/>
      <c r="DU105" s="131"/>
      <c r="DV105" s="131"/>
      <c r="DW105" s="131"/>
      <c r="DX105" s="123"/>
    </row>
    <row r="106" spans="75:128" ht="23.25" customHeight="1" x14ac:dyDescent="0.25">
      <c r="CF106" s="120"/>
      <c r="CG106" s="94" t="s">
        <v>21</v>
      </c>
      <c r="CH106" s="95">
        <f>CM104</f>
        <v>1</v>
      </c>
      <c r="CI106" s="96" t="s">
        <v>10</v>
      </c>
      <c r="CJ106" s="97">
        <v>1</v>
      </c>
      <c r="CK106" s="97">
        <v>2</v>
      </c>
      <c r="CL106" s="97">
        <v>3</v>
      </c>
      <c r="CM106" s="97">
        <v>4</v>
      </c>
      <c r="CN106" s="97">
        <v>5</v>
      </c>
      <c r="CO106" s="97">
        <v>6</v>
      </c>
      <c r="CP106" s="97">
        <v>7</v>
      </c>
      <c r="CQ106" s="97">
        <v>8</v>
      </c>
      <c r="CR106" s="97">
        <v>9</v>
      </c>
      <c r="CS106" s="97">
        <v>10</v>
      </c>
      <c r="CT106" s="97">
        <v>11</v>
      </c>
      <c r="CU106" s="97">
        <v>12</v>
      </c>
      <c r="CV106" s="97">
        <v>13</v>
      </c>
      <c r="CW106" s="97">
        <v>14</v>
      </c>
      <c r="CX106" s="97">
        <v>15</v>
      </c>
      <c r="CY106" s="97">
        <v>16</v>
      </c>
      <c r="CZ106" s="97">
        <v>17</v>
      </c>
      <c r="DA106" s="97">
        <v>18</v>
      </c>
      <c r="DB106" s="97">
        <v>19</v>
      </c>
      <c r="DC106" s="97">
        <v>20</v>
      </c>
      <c r="DD106" s="97">
        <v>21</v>
      </c>
      <c r="DE106" s="97">
        <v>22</v>
      </c>
      <c r="DF106" s="97">
        <v>23</v>
      </c>
      <c r="DG106" s="97">
        <v>24</v>
      </c>
      <c r="DH106" s="97">
        <v>25</v>
      </c>
      <c r="DI106" s="97">
        <v>26</v>
      </c>
      <c r="DJ106" s="97">
        <v>27</v>
      </c>
      <c r="DK106" s="97">
        <v>28</v>
      </c>
      <c r="DL106" s="97">
        <v>29</v>
      </c>
      <c r="DM106" s="97">
        <v>30</v>
      </c>
      <c r="DN106" s="97">
        <v>31</v>
      </c>
      <c r="DO106" s="97">
        <v>32</v>
      </c>
      <c r="DP106" s="97">
        <v>33</v>
      </c>
      <c r="DQ106" s="97">
        <v>34</v>
      </c>
      <c r="DR106" s="98">
        <v>35</v>
      </c>
      <c r="DS106" s="98">
        <v>36</v>
      </c>
      <c r="DT106" s="98">
        <v>37</v>
      </c>
      <c r="DU106" s="98">
        <v>38</v>
      </c>
      <c r="DV106" s="98">
        <v>39</v>
      </c>
      <c r="DW106" s="98">
        <v>40</v>
      </c>
      <c r="DX106" s="123"/>
    </row>
    <row r="107" spans="75:128" ht="23.25" customHeight="1" x14ac:dyDescent="0.25">
      <c r="CF107" s="120"/>
      <c r="CG107" s="134"/>
      <c r="CH107" s="135"/>
      <c r="CI107" s="136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  <c r="CW107" s="137"/>
      <c r="CX107" s="137"/>
      <c r="CY107" s="137"/>
      <c r="CZ107" s="137"/>
      <c r="DA107" s="137"/>
      <c r="DB107" s="137"/>
      <c r="DC107" s="137"/>
      <c r="DD107" s="137"/>
      <c r="DE107" s="137"/>
      <c r="DF107" s="137"/>
      <c r="DG107" s="137"/>
      <c r="DH107" s="137"/>
      <c r="DI107" s="137"/>
      <c r="DJ107" s="137"/>
      <c r="DK107" s="137"/>
      <c r="DL107" s="137"/>
      <c r="DM107" s="137"/>
      <c r="DN107" s="137"/>
      <c r="DO107" s="137"/>
      <c r="DP107" s="137"/>
      <c r="DQ107" s="137"/>
      <c r="DR107" s="138"/>
      <c r="DS107" s="138"/>
      <c r="DT107" s="138"/>
      <c r="DU107" s="138"/>
      <c r="DV107" s="138"/>
      <c r="DW107" s="138"/>
      <c r="DX107" s="123"/>
    </row>
    <row r="108" spans="75:128" ht="23.25" customHeight="1" x14ac:dyDescent="0.25">
      <c r="CF108" s="120"/>
      <c r="CG108" s="104" t="s">
        <v>21</v>
      </c>
      <c r="CH108" s="105">
        <f>DI104</f>
        <v>7</v>
      </c>
      <c r="CI108" s="106" t="s">
        <v>10</v>
      </c>
      <c r="CJ108" s="97">
        <v>1</v>
      </c>
      <c r="CK108" s="97">
        <v>2</v>
      </c>
      <c r="CL108" s="97">
        <v>3</v>
      </c>
      <c r="CM108" s="97">
        <v>4</v>
      </c>
      <c r="CN108" s="97">
        <v>5</v>
      </c>
      <c r="CO108" s="97">
        <v>6</v>
      </c>
      <c r="CP108" s="97">
        <v>7</v>
      </c>
      <c r="CQ108" s="97">
        <v>8</v>
      </c>
      <c r="CR108" s="97">
        <v>9</v>
      </c>
      <c r="CS108" s="97">
        <v>10</v>
      </c>
      <c r="CT108" s="97">
        <v>11</v>
      </c>
      <c r="CU108" s="97">
        <v>12</v>
      </c>
      <c r="CV108" s="97">
        <v>13</v>
      </c>
      <c r="CW108" s="97">
        <v>14</v>
      </c>
      <c r="CX108" s="97">
        <v>15</v>
      </c>
      <c r="CY108" s="97">
        <v>16</v>
      </c>
      <c r="CZ108" s="97">
        <v>17</v>
      </c>
      <c r="DA108" s="97">
        <v>18</v>
      </c>
      <c r="DB108" s="97">
        <v>19</v>
      </c>
      <c r="DC108" s="97">
        <v>20</v>
      </c>
      <c r="DD108" s="97">
        <v>21</v>
      </c>
      <c r="DE108" s="97">
        <v>22</v>
      </c>
      <c r="DF108" s="97">
        <v>23</v>
      </c>
      <c r="DG108" s="97">
        <v>24</v>
      </c>
      <c r="DH108" s="97">
        <v>25</v>
      </c>
      <c r="DI108" s="97">
        <v>26</v>
      </c>
      <c r="DJ108" s="97">
        <v>27</v>
      </c>
      <c r="DK108" s="97">
        <v>28</v>
      </c>
      <c r="DL108" s="97">
        <v>29</v>
      </c>
      <c r="DM108" s="97">
        <v>30</v>
      </c>
      <c r="DN108" s="97">
        <v>31</v>
      </c>
      <c r="DO108" s="97">
        <v>32</v>
      </c>
      <c r="DP108" s="97">
        <v>33</v>
      </c>
      <c r="DQ108" s="97">
        <v>34</v>
      </c>
      <c r="DR108" s="98">
        <v>35</v>
      </c>
      <c r="DS108" s="98">
        <v>36</v>
      </c>
      <c r="DT108" s="98">
        <v>37</v>
      </c>
      <c r="DU108" s="98">
        <v>38</v>
      </c>
      <c r="DV108" s="98">
        <v>39</v>
      </c>
      <c r="DW108" s="98">
        <v>40</v>
      </c>
      <c r="DX108" s="123"/>
    </row>
    <row r="109" spans="75:128" ht="23.25" customHeight="1" thickBot="1" x14ac:dyDescent="0.3">
      <c r="CF109" s="139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  <c r="DV109" s="140"/>
      <c r="DW109" s="140"/>
      <c r="DX109" s="141"/>
    </row>
    <row r="110" spans="75:128" ht="23.25" customHeight="1" thickTop="1" x14ac:dyDescent="0.25">
      <c r="CF110" s="113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114"/>
      <c r="DH110" s="114"/>
      <c r="DI110" s="114"/>
      <c r="DJ110" s="114"/>
      <c r="DK110" s="114"/>
      <c r="DL110" s="114"/>
      <c r="DM110" s="114"/>
      <c r="DN110" s="114"/>
      <c r="DO110" s="114"/>
      <c r="DP110" s="114"/>
      <c r="DQ110" s="114"/>
      <c r="DR110" s="114"/>
      <c r="DS110" s="114"/>
      <c r="DT110" s="114"/>
      <c r="DU110" s="114"/>
      <c r="DV110" s="114"/>
      <c r="DW110" s="114"/>
      <c r="DX110" s="115"/>
    </row>
    <row r="111" spans="75:128" ht="23.25" customHeight="1" x14ac:dyDescent="0.25">
      <c r="BW111" s="6" t="str">
        <f>BK6</f>
        <v>22. KOLO</v>
      </c>
      <c r="BX111" s="6">
        <f>BL6</f>
        <v>0.52916666666666667</v>
      </c>
      <c r="BY111" s="6">
        <f>BM6</f>
        <v>40</v>
      </c>
      <c r="BZ111" s="6" t="str">
        <f t="shared" ref="BZ111:CD112" si="13">BN6</f>
        <v>HŘIŠTĚ</v>
      </c>
      <c r="CA111" s="6" t="str">
        <f t="shared" si="13"/>
        <v>skupina</v>
      </c>
      <c r="CB111" s="6">
        <f t="shared" si="13"/>
        <v>2</v>
      </c>
      <c r="CC111" s="6" t="str">
        <f t="shared" si="13"/>
        <v>:</v>
      </c>
      <c r="CD111" s="6">
        <f t="shared" si="13"/>
        <v>5</v>
      </c>
      <c r="CF111" s="120"/>
      <c r="CG111" s="761" t="str">
        <f>BW111</f>
        <v>22. KOLO</v>
      </c>
      <c r="CH111" s="761"/>
      <c r="CI111" s="761"/>
      <c r="CJ111" s="76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762">
        <f>BY111</f>
        <v>40</v>
      </c>
      <c r="CV111" s="762"/>
      <c r="CW111" s="763" t="s">
        <v>11</v>
      </c>
      <c r="CX111" s="763"/>
      <c r="CY111" s="763"/>
      <c r="CZ111" s="763"/>
      <c r="DA111" s="755" t="s">
        <v>12</v>
      </c>
      <c r="DB111" s="756">
        <f>BX111</f>
        <v>0.52916666666666667</v>
      </c>
      <c r="DC111" s="756"/>
      <c r="DD111" s="757" t="s">
        <v>9</v>
      </c>
      <c r="DE111" s="757"/>
      <c r="DF111" s="758" t="str">
        <f>CA112</f>
        <v>F</v>
      </c>
      <c r="DG111" s="121"/>
      <c r="DH111" s="121"/>
      <c r="DI111" s="121"/>
      <c r="DJ111" s="121"/>
      <c r="DK111" s="121"/>
      <c r="DL111" s="121"/>
      <c r="DM111" s="121"/>
      <c r="DN111" s="121"/>
      <c r="DO111" s="121"/>
      <c r="DP111" s="121"/>
      <c r="DQ111" s="121"/>
      <c r="DR111" s="122"/>
      <c r="DS111" s="759" t="s">
        <v>13</v>
      </c>
      <c r="DT111" s="759"/>
      <c r="DU111" s="759"/>
      <c r="DV111" s="760">
        <f>BZ112</f>
        <v>2</v>
      </c>
      <c r="DW111" s="760"/>
      <c r="DX111" s="123"/>
    </row>
    <row r="112" spans="75:128" ht="23.25" customHeight="1" x14ac:dyDescent="0.25">
      <c r="BZ112" s="6">
        <f t="shared" si="13"/>
        <v>2</v>
      </c>
      <c r="CA112" s="6" t="str">
        <f t="shared" si="13"/>
        <v>F</v>
      </c>
      <c r="CB112" s="6" t="str">
        <f t="shared" si="13"/>
        <v>Pečky "A"</v>
      </c>
      <c r="CC112" s="6">
        <f t="shared" si="13"/>
        <v>0</v>
      </c>
      <c r="CD112" s="6" t="str">
        <f t="shared" si="13"/>
        <v>Kmochova "A"</v>
      </c>
      <c r="CF112" s="120"/>
      <c r="CG112" s="761"/>
      <c r="CH112" s="761"/>
      <c r="CI112" s="761"/>
      <c r="CJ112" s="76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762"/>
      <c r="CV112" s="762"/>
      <c r="CW112" s="763"/>
      <c r="CX112" s="763"/>
      <c r="CY112" s="763"/>
      <c r="CZ112" s="763"/>
      <c r="DA112" s="755"/>
      <c r="DB112" s="756"/>
      <c r="DC112" s="756"/>
      <c r="DD112" s="757"/>
      <c r="DE112" s="757"/>
      <c r="DF112" s="758"/>
      <c r="DG112" s="121"/>
      <c r="DH112" s="121"/>
      <c r="DI112" s="121"/>
      <c r="DJ112" s="121"/>
      <c r="DK112" s="121"/>
      <c r="DL112" s="121"/>
      <c r="DM112" s="121"/>
      <c r="DN112" s="121"/>
      <c r="DO112" s="121"/>
      <c r="DP112" s="121"/>
      <c r="DQ112" s="121"/>
      <c r="DR112" s="122"/>
      <c r="DS112" s="759"/>
      <c r="DT112" s="759"/>
      <c r="DU112" s="759"/>
      <c r="DV112" s="760"/>
      <c r="DW112" s="760"/>
      <c r="DX112" s="123"/>
    </row>
    <row r="113" spans="75:128" ht="23.25" customHeight="1" x14ac:dyDescent="0.25">
      <c r="CF113" s="120"/>
      <c r="CG113" s="128"/>
      <c r="CH113" s="128"/>
      <c r="CI113" s="128"/>
      <c r="CJ113" s="128"/>
      <c r="CK113" s="587" t="s">
        <v>16</v>
      </c>
      <c r="CL113" s="587"/>
      <c r="CM113" s="90">
        <f>CB111</f>
        <v>2</v>
      </c>
      <c r="CN113" s="91" t="s">
        <v>17</v>
      </c>
      <c r="CO113" s="585" t="str">
        <f>LOOKUP(CM113,$B$2:$B$9,$D$2:$D$9)</f>
        <v>Pečky "A"</v>
      </c>
      <c r="CP113" s="585"/>
      <c r="CQ113" s="585"/>
      <c r="CR113" s="585"/>
      <c r="CS113" s="585"/>
      <c r="CT113" s="585"/>
      <c r="CU113" s="585"/>
      <c r="CV113" s="585"/>
      <c r="CW113" s="585"/>
      <c r="CX113" s="585"/>
      <c r="CY113" s="789"/>
      <c r="CZ113" s="789"/>
      <c r="DA113" s="129"/>
      <c r="DB113" s="129"/>
      <c r="DC113" s="129"/>
      <c r="DD113" s="129"/>
      <c r="DE113" s="129"/>
      <c r="DF113" s="128"/>
      <c r="DG113" s="587" t="s">
        <v>16</v>
      </c>
      <c r="DH113" s="587"/>
      <c r="DI113" s="90">
        <f>CD111</f>
        <v>5</v>
      </c>
      <c r="DJ113" s="91" t="s">
        <v>17</v>
      </c>
      <c r="DK113" s="585" t="str">
        <f>LOOKUP(DI113,$B$2:$B$9,$D$2:$D$9)</f>
        <v>Kmochova "A"</v>
      </c>
      <c r="DL113" s="585"/>
      <c r="DM113" s="585"/>
      <c r="DN113" s="585"/>
      <c r="DO113" s="585"/>
      <c r="DP113" s="585"/>
      <c r="DQ113" s="585"/>
      <c r="DR113" s="585"/>
      <c r="DS113" s="585"/>
      <c r="DT113" s="585"/>
      <c r="DU113" s="585"/>
      <c r="DV113" s="585"/>
      <c r="DW113" s="585"/>
      <c r="DX113" s="123"/>
    </row>
    <row r="114" spans="75:128" ht="23.25" customHeight="1" x14ac:dyDescent="0.25">
      <c r="CF114" s="120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31"/>
      <c r="DS114" s="131"/>
      <c r="DT114" s="131"/>
      <c r="DU114" s="131"/>
      <c r="DV114" s="131"/>
      <c r="DW114" s="131"/>
      <c r="DX114" s="123"/>
    </row>
    <row r="115" spans="75:128" ht="23.25" customHeight="1" x14ac:dyDescent="0.25">
      <c r="CF115" s="120"/>
      <c r="CG115" s="94" t="s">
        <v>21</v>
      </c>
      <c r="CH115" s="95">
        <f>CM113</f>
        <v>2</v>
      </c>
      <c r="CI115" s="96" t="s">
        <v>10</v>
      </c>
      <c r="CJ115" s="97">
        <v>1</v>
      </c>
      <c r="CK115" s="97">
        <v>2</v>
      </c>
      <c r="CL115" s="97">
        <v>3</v>
      </c>
      <c r="CM115" s="97">
        <v>4</v>
      </c>
      <c r="CN115" s="97">
        <v>5</v>
      </c>
      <c r="CO115" s="97">
        <v>6</v>
      </c>
      <c r="CP115" s="97">
        <v>7</v>
      </c>
      <c r="CQ115" s="97">
        <v>8</v>
      </c>
      <c r="CR115" s="97">
        <v>9</v>
      </c>
      <c r="CS115" s="97">
        <v>10</v>
      </c>
      <c r="CT115" s="97">
        <v>11</v>
      </c>
      <c r="CU115" s="97">
        <v>12</v>
      </c>
      <c r="CV115" s="97">
        <v>13</v>
      </c>
      <c r="CW115" s="97">
        <v>14</v>
      </c>
      <c r="CX115" s="97">
        <v>15</v>
      </c>
      <c r="CY115" s="97">
        <v>16</v>
      </c>
      <c r="CZ115" s="97">
        <v>17</v>
      </c>
      <c r="DA115" s="97">
        <v>18</v>
      </c>
      <c r="DB115" s="97">
        <v>19</v>
      </c>
      <c r="DC115" s="97">
        <v>20</v>
      </c>
      <c r="DD115" s="97">
        <v>21</v>
      </c>
      <c r="DE115" s="97">
        <v>22</v>
      </c>
      <c r="DF115" s="97">
        <v>23</v>
      </c>
      <c r="DG115" s="97">
        <v>24</v>
      </c>
      <c r="DH115" s="97">
        <v>25</v>
      </c>
      <c r="DI115" s="97">
        <v>26</v>
      </c>
      <c r="DJ115" s="97">
        <v>27</v>
      </c>
      <c r="DK115" s="97">
        <v>28</v>
      </c>
      <c r="DL115" s="97">
        <v>29</v>
      </c>
      <c r="DM115" s="97">
        <v>30</v>
      </c>
      <c r="DN115" s="97">
        <v>31</v>
      </c>
      <c r="DO115" s="97">
        <v>32</v>
      </c>
      <c r="DP115" s="97">
        <v>33</v>
      </c>
      <c r="DQ115" s="97">
        <v>34</v>
      </c>
      <c r="DR115" s="98">
        <v>35</v>
      </c>
      <c r="DS115" s="98">
        <v>36</v>
      </c>
      <c r="DT115" s="98">
        <v>37</v>
      </c>
      <c r="DU115" s="98">
        <v>38</v>
      </c>
      <c r="DV115" s="98">
        <v>39</v>
      </c>
      <c r="DW115" s="98">
        <v>40</v>
      </c>
      <c r="DX115" s="123"/>
    </row>
    <row r="116" spans="75:128" ht="23.25" customHeight="1" x14ac:dyDescent="0.25">
      <c r="CF116" s="120"/>
      <c r="CG116" s="134"/>
      <c r="CH116" s="135"/>
      <c r="CI116" s="136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  <c r="CW116" s="137"/>
      <c r="CX116" s="137"/>
      <c r="CY116" s="137"/>
      <c r="CZ116" s="137"/>
      <c r="DA116" s="137"/>
      <c r="DB116" s="137"/>
      <c r="DC116" s="137"/>
      <c r="DD116" s="137"/>
      <c r="DE116" s="137"/>
      <c r="DF116" s="137"/>
      <c r="DG116" s="137"/>
      <c r="DH116" s="137"/>
      <c r="DI116" s="137"/>
      <c r="DJ116" s="137"/>
      <c r="DK116" s="137"/>
      <c r="DL116" s="137"/>
      <c r="DM116" s="137"/>
      <c r="DN116" s="137"/>
      <c r="DO116" s="137"/>
      <c r="DP116" s="137"/>
      <c r="DQ116" s="137"/>
      <c r="DR116" s="138"/>
      <c r="DS116" s="138"/>
      <c r="DT116" s="138"/>
      <c r="DU116" s="138"/>
      <c r="DV116" s="138"/>
      <c r="DW116" s="138"/>
      <c r="DX116" s="123"/>
    </row>
    <row r="117" spans="75:128" ht="23.25" customHeight="1" x14ac:dyDescent="0.25">
      <c r="CF117" s="120"/>
      <c r="CG117" s="104" t="s">
        <v>21</v>
      </c>
      <c r="CH117" s="105">
        <f>DI113</f>
        <v>5</v>
      </c>
      <c r="CI117" s="106" t="s">
        <v>10</v>
      </c>
      <c r="CJ117" s="97">
        <v>1</v>
      </c>
      <c r="CK117" s="97">
        <v>2</v>
      </c>
      <c r="CL117" s="97">
        <v>3</v>
      </c>
      <c r="CM117" s="97">
        <v>4</v>
      </c>
      <c r="CN117" s="97">
        <v>5</v>
      </c>
      <c r="CO117" s="97">
        <v>6</v>
      </c>
      <c r="CP117" s="97">
        <v>7</v>
      </c>
      <c r="CQ117" s="97">
        <v>8</v>
      </c>
      <c r="CR117" s="97">
        <v>9</v>
      </c>
      <c r="CS117" s="97">
        <v>10</v>
      </c>
      <c r="CT117" s="97">
        <v>11</v>
      </c>
      <c r="CU117" s="97">
        <v>12</v>
      </c>
      <c r="CV117" s="97">
        <v>13</v>
      </c>
      <c r="CW117" s="97">
        <v>14</v>
      </c>
      <c r="CX117" s="97">
        <v>15</v>
      </c>
      <c r="CY117" s="97">
        <v>16</v>
      </c>
      <c r="CZ117" s="97">
        <v>17</v>
      </c>
      <c r="DA117" s="97">
        <v>18</v>
      </c>
      <c r="DB117" s="97">
        <v>19</v>
      </c>
      <c r="DC117" s="97">
        <v>20</v>
      </c>
      <c r="DD117" s="97">
        <v>21</v>
      </c>
      <c r="DE117" s="97">
        <v>22</v>
      </c>
      <c r="DF117" s="97">
        <v>23</v>
      </c>
      <c r="DG117" s="97">
        <v>24</v>
      </c>
      <c r="DH117" s="97">
        <v>25</v>
      </c>
      <c r="DI117" s="97">
        <v>26</v>
      </c>
      <c r="DJ117" s="97">
        <v>27</v>
      </c>
      <c r="DK117" s="97">
        <v>28</v>
      </c>
      <c r="DL117" s="97">
        <v>29</v>
      </c>
      <c r="DM117" s="97">
        <v>30</v>
      </c>
      <c r="DN117" s="97">
        <v>31</v>
      </c>
      <c r="DO117" s="97">
        <v>32</v>
      </c>
      <c r="DP117" s="97">
        <v>33</v>
      </c>
      <c r="DQ117" s="97">
        <v>34</v>
      </c>
      <c r="DR117" s="98">
        <v>35</v>
      </c>
      <c r="DS117" s="98">
        <v>36</v>
      </c>
      <c r="DT117" s="98">
        <v>37</v>
      </c>
      <c r="DU117" s="98">
        <v>38</v>
      </c>
      <c r="DV117" s="98">
        <v>39</v>
      </c>
      <c r="DW117" s="98">
        <v>40</v>
      </c>
      <c r="DX117" s="123"/>
    </row>
    <row r="118" spans="75:128" ht="23.25" customHeight="1" thickBot="1" x14ac:dyDescent="0.3">
      <c r="CF118" s="139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  <c r="DW118" s="140"/>
      <c r="DX118" s="141"/>
    </row>
    <row r="119" spans="75:128" ht="23.25" customHeight="1" thickTop="1" x14ac:dyDescent="0.25">
      <c r="CF119" s="113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114"/>
      <c r="DH119" s="114"/>
      <c r="DI119" s="114"/>
      <c r="DJ119" s="114"/>
      <c r="DK119" s="114"/>
      <c r="DL119" s="114"/>
      <c r="DM119" s="114"/>
      <c r="DN119" s="114"/>
      <c r="DO119" s="114"/>
      <c r="DP119" s="114"/>
      <c r="DQ119" s="114"/>
      <c r="DR119" s="114"/>
      <c r="DS119" s="114"/>
      <c r="DT119" s="114"/>
      <c r="DU119" s="114"/>
      <c r="DV119" s="114"/>
      <c r="DW119" s="114"/>
      <c r="DX119" s="115"/>
    </row>
    <row r="120" spans="75:128" ht="23.25" customHeight="1" x14ac:dyDescent="0.25">
      <c r="BW120" s="6" t="str">
        <f>BK8</f>
        <v>23. KOLO</v>
      </c>
      <c r="BX120" s="6">
        <f>BL8</f>
        <v>0.53749999999999998</v>
      </c>
      <c r="BY120" s="6">
        <f>BM8</f>
        <v>44</v>
      </c>
      <c r="BZ120" s="6" t="str">
        <f t="shared" ref="BZ120:CD121" si="14">BN8</f>
        <v>HŘIŠTĚ</v>
      </c>
      <c r="CA120" s="6" t="str">
        <f t="shared" si="14"/>
        <v>skupina</v>
      </c>
      <c r="CB120" s="6">
        <f t="shared" si="14"/>
        <v>3</v>
      </c>
      <c r="CC120" s="6" t="str">
        <f t="shared" si="14"/>
        <v>:</v>
      </c>
      <c r="CD120" s="6">
        <f t="shared" si="14"/>
        <v>7</v>
      </c>
      <c r="CF120" s="120"/>
      <c r="CG120" s="761" t="str">
        <f>BW120</f>
        <v>23. KOLO</v>
      </c>
      <c r="CH120" s="761"/>
      <c r="CI120" s="761"/>
      <c r="CJ120" s="76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762">
        <f>BY120</f>
        <v>44</v>
      </c>
      <c r="CV120" s="762"/>
      <c r="CW120" s="763" t="s">
        <v>11</v>
      </c>
      <c r="CX120" s="763"/>
      <c r="CY120" s="763"/>
      <c r="CZ120" s="763"/>
      <c r="DA120" s="755" t="s">
        <v>12</v>
      </c>
      <c r="DB120" s="756">
        <f>BX120</f>
        <v>0.53749999999999998</v>
      </c>
      <c r="DC120" s="756"/>
      <c r="DD120" s="757" t="s">
        <v>9</v>
      </c>
      <c r="DE120" s="757"/>
      <c r="DF120" s="758" t="str">
        <f>CA121</f>
        <v>F</v>
      </c>
      <c r="DG120" s="121"/>
      <c r="DH120" s="121"/>
      <c r="DI120" s="121"/>
      <c r="DJ120" s="121"/>
      <c r="DK120" s="121"/>
      <c r="DL120" s="121"/>
      <c r="DM120" s="121"/>
      <c r="DN120" s="121"/>
      <c r="DO120" s="121"/>
      <c r="DP120" s="121"/>
      <c r="DQ120" s="121"/>
      <c r="DR120" s="122"/>
      <c r="DS120" s="759" t="s">
        <v>13</v>
      </c>
      <c r="DT120" s="759"/>
      <c r="DU120" s="759"/>
      <c r="DV120" s="760">
        <f>BZ121</f>
        <v>2</v>
      </c>
      <c r="DW120" s="760"/>
      <c r="DX120" s="123"/>
    </row>
    <row r="121" spans="75:128" ht="23.25" customHeight="1" x14ac:dyDescent="0.25">
      <c r="BZ121" s="6">
        <f t="shared" si="14"/>
        <v>2</v>
      </c>
      <c r="CA121" s="6" t="str">
        <f t="shared" si="14"/>
        <v>F</v>
      </c>
      <c r="CB121" s="6" t="str">
        <f t="shared" si="14"/>
        <v>Pečky "B"</v>
      </c>
      <c r="CC121" s="6">
        <f t="shared" si="14"/>
        <v>0</v>
      </c>
      <c r="CD121" s="6" t="str">
        <f t="shared" si="14"/>
        <v>Masarykova "A"</v>
      </c>
      <c r="CF121" s="120"/>
      <c r="CG121" s="761"/>
      <c r="CH121" s="761"/>
      <c r="CI121" s="761"/>
      <c r="CJ121" s="76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762"/>
      <c r="CV121" s="762"/>
      <c r="CW121" s="763"/>
      <c r="CX121" s="763"/>
      <c r="CY121" s="763"/>
      <c r="CZ121" s="763"/>
      <c r="DA121" s="755"/>
      <c r="DB121" s="756"/>
      <c r="DC121" s="756"/>
      <c r="DD121" s="757"/>
      <c r="DE121" s="757"/>
      <c r="DF121" s="758"/>
      <c r="DG121" s="121"/>
      <c r="DH121" s="121"/>
      <c r="DI121" s="121"/>
      <c r="DJ121" s="121"/>
      <c r="DK121" s="121"/>
      <c r="DL121" s="121"/>
      <c r="DM121" s="121"/>
      <c r="DN121" s="121"/>
      <c r="DO121" s="121"/>
      <c r="DP121" s="121"/>
      <c r="DQ121" s="121"/>
      <c r="DR121" s="122"/>
      <c r="DS121" s="759"/>
      <c r="DT121" s="759"/>
      <c r="DU121" s="759"/>
      <c r="DV121" s="760"/>
      <c r="DW121" s="760"/>
      <c r="DX121" s="123"/>
    </row>
    <row r="122" spans="75:128" ht="23.25" customHeight="1" x14ac:dyDescent="0.25">
      <c r="CF122" s="120"/>
      <c r="CG122" s="128"/>
      <c r="CH122" s="128"/>
      <c r="CI122" s="128"/>
      <c r="CJ122" s="128"/>
      <c r="CK122" s="587" t="s">
        <v>16</v>
      </c>
      <c r="CL122" s="587"/>
      <c r="CM122" s="90">
        <f>CB120</f>
        <v>3</v>
      </c>
      <c r="CN122" s="91" t="s">
        <v>17</v>
      </c>
      <c r="CO122" s="585" t="str">
        <f>LOOKUP(CM122,$B$2:$B$9,$D$2:$D$9)</f>
        <v>Pečky "B"</v>
      </c>
      <c r="CP122" s="585"/>
      <c r="CQ122" s="585"/>
      <c r="CR122" s="585"/>
      <c r="CS122" s="585"/>
      <c r="CT122" s="585"/>
      <c r="CU122" s="585"/>
      <c r="CV122" s="585"/>
      <c r="CW122" s="585"/>
      <c r="CX122" s="585"/>
      <c r="CY122" s="789"/>
      <c r="CZ122" s="789"/>
      <c r="DA122" s="129"/>
      <c r="DB122" s="129"/>
      <c r="DC122" s="129"/>
      <c r="DD122" s="129"/>
      <c r="DE122" s="129"/>
      <c r="DF122" s="128"/>
      <c r="DG122" s="587" t="s">
        <v>16</v>
      </c>
      <c r="DH122" s="587"/>
      <c r="DI122" s="90">
        <f>CD120</f>
        <v>7</v>
      </c>
      <c r="DJ122" s="91" t="s">
        <v>17</v>
      </c>
      <c r="DK122" s="585" t="str">
        <f>LOOKUP(DI122,$B$2:$B$9,$D$2:$D$9)</f>
        <v>Masarykova "A"</v>
      </c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123"/>
    </row>
    <row r="123" spans="75:128" ht="23.25" customHeight="1" x14ac:dyDescent="0.25">
      <c r="CF123" s="120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31"/>
      <c r="DS123" s="131"/>
      <c r="DT123" s="131"/>
      <c r="DU123" s="131"/>
      <c r="DV123" s="131"/>
      <c r="DW123" s="131"/>
      <c r="DX123" s="123"/>
    </row>
    <row r="124" spans="75:128" ht="23.25" customHeight="1" x14ac:dyDescent="0.25">
      <c r="CF124" s="120"/>
      <c r="CG124" s="94" t="s">
        <v>21</v>
      </c>
      <c r="CH124" s="95">
        <f>CM122</f>
        <v>3</v>
      </c>
      <c r="CI124" s="96" t="s">
        <v>10</v>
      </c>
      <c r="CJ124" s="97">
        <v>1</v>
      </c>
      <c r="CK124" s="97">
        <v>2</v>
      </c>
      <c r="CL124" s="97">
        <v>3</v>
      </c>
      <c r="CM124" s="97">
        <v>4</v>
      </c>
      <c r="CN124" s="97">
        <v>5</v>
      </c>
      <c r="CO124" s="97">
        <v>6</v>
      </c>
      <c r="CP124" s="97">
        <v>7</v>
      </c>
      <c r="CQ124" s="97">
        <v>8</v>
      </c>
      <c r="CR124" s="97">
        <v>9</v>
      </c>
      <c r="CS124" s="97">
        <v>10</v>
      </c>
      <c r="CT124" s="97">
        <v>11</v>
      </c>
      <c r="CU124" s="97">
        <v>12</v>
      </c>
      <c r="CV124" s="97">
        <v>13</v>
      </c>
      <c r="CW124" s="97">
        <v>14</v>
      </c>
      <c r="CX124" s="97">
        <v>15</v>
      </c>
      <c r="CY124" s="97">
        <v>16</v>
      </c>
      <c r="CZ124" s="97">
        <v>17</v>
      </c>
      <c r="DA124" s="97">
        <v>18</v>
      </c>
      <c r="DB124" s="97">
        <v>19</v>
      </c>
      <c r="DC124" s="97">
        <v>20</v>
      </c>
      <c r="DD124" s="97">
        <v>21</v>
      </c>
      <c r="DE124" s="97">
        <v>22</v>
      </c>
      <c r="DF124" s="97">
        <v>23</v>
      </c>
      <c r="DG124" s="97">
        <v>24</v>
      </c>
      <c r="DH124" s="97">
        <v>25</v>
      </c>
      <c r="DI124" s="97">
        <v>26</v>
      </c>
      <c r="DJ124" s="97">
        <v>27</v>
      </c>
      <c r="DK124" s="97">
        <v>28</v>
      </c>
      <c r="DL124" s="97">
        <v>29</v>
      </c>
      <c r="DM124" s="97">
        <v>30</v>
      </c>
      <c r="DN124" s="97">
        <v>31</v>
      </c>
      <c r="DO124" s="97">
        <v>32</v>
      </c>
      <c r="DP124" s="97">
        <v>33</v>
      </c>
      <c r="DQ124" s="97">
        <v>34</v>
      </c>
      <c r="DR124" s="98">
        <v>35</v>
      </c>
      <c r="DS124" s="98">
        <v>36</v>
      </c>
      <c r="DT124" s="98">
        <v>37</v>
      </c>
      <c r="DU124" s="98">
        <v>38</v>
      </c>
      <c r="DV124" s="98">
        <v>39</v>
      </c>
      <c r="DW124" s="98">
        <v>40</v>
      </c>
      <c r="DX124" s="123"/>
    </row>
    <row r="125" spans="75:128" ht="23.25" customHeight="1" x14ac:dyDescent="0.25">
      <c r="CF125" s="120"/>
      <c r="CG125" s="134"/>
      <c r="CH125" s="135"/>
      <c r="CI125" s="136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  <c r="CW125" s="137"/>
      <c r="CX125" s="137"/>
      <c r="CY125" s="137"/>
      <c r="CZ125" s="137"/>
      <c r="DA125" s="137"/>
      <c r="DB125" s="137"/>
      <c r="DC125" s="137"/>
      <c r="DD125" s="137"/>
      <c r="DE125" s="137"/>
      <c r="DF125" s="137"/>
      <c r="DG125" s="137"/>
      <c r="DH125" s="137"/>
      <c r="DI125" s="137"/>
      <c r="DJ125" s="137"/>
      <c r="DK125" s="137"/>
      <c r="DL125" s="137"/>
      <c r="DM125" s="137"/>
      <c r="DN125" s="137"/>
      <c r="DO125" s="137"/>
      <c r="DP125" s="137"/>
      <c r="DQ125" s="137"/>
      <c r="DR125" s="138"/>
      <c r="DS125" s="138"/>
      <c r="DT125" s="138"/>
      <c r="DU125" s="138"/>
      <c r="DV125" s="138"/>
      <c r="DW125" s="138"/>
      <c r="DX125" s="123"/>
    </row>
    <row r="126" spans="75:128" ht="23.25" customHeight="1" x14ac:dyDescent="0.25">
      <c r="CF126" s="120"/>
      <c r="CG126" s="104" t="s">
        <v>21</v>
      </c>
      <c r="CH126" s="105">
        <f>DI122</f>
        <v>7</v>
      </c>
      <c r="CI126" s="106" t="s">
        <v>10</v>
      </c>
      <c r="CJ126" s="97">
        <v>1</v>
      </c>
      <c r="CK126" s="97">
        <v>2</v>
      </c>
      <c r="CL126" s="97">
        <v>3</v>
      </c>
      <c r="CM126" s="97">
        <v>4</v>
      </c>
      <c r="CN126" s="97">
        <v>5</v>
      </c>
      <c r="CO126" s="97">
        <v>6</v>
      </c>
      <c r="CP126" s="97">
        <v>7</v>
      </c>
      <c r="CQ126" s="97">
        <v>8</v>
      </c>
      <c r="CR126" s="97">
        <v>9</v>
      </c>
      <c r="CS126" s="97">
        <v>10</v>
      </c>
      <c r="CT126" s="97">
        <v>11</v>
      </c>
      <c r="CU126" s="97">
        <v>12</v>
      </c>
      <c r="CV126" s="97">
        <v>13</v>
      </c>
      <c r="CW126" s="97">
        <v>14</v>
      </c>
      <c r="CX126" s="97">
        <v>15</v>
      </c>
      <c r="CY126" s="97">
        <v>16</v>
      </c>
      <c r="CZ126" s="97">
        <v>17</v>
      </c>
      <c r="DA126" s="97">
        <v>18</v>
      </c>
      <c r="DB126" s="97">
        <v>19</v>
      </c>
      <c r="DC126" s="97">
        <v>20</v>
      </c>
      <c r="DD126" s="97">
        <v>21</v>
      </c>
      <c r="DE126" s="97">
        <v>22</v>
      </c>
      <c r="DF126" s="97">
        <v>23</v>
      </c>
      <c r="DG126" s="97">
        <v>24</v>
      </c>
      <c r="DH126" s="97">
        <v>25</v>
      </c>
      <c r="DI126" s="97">
        <v>26</v>
      </c>
      <c r="DJ126" s="97">
        <v>27</v>
      </c>
      <c r="DK126" s="97">
        <v>28</v>
      </c>
      <c r="DL126" s="97">
        <v>29</v>
      </c>
      <c r="DM126" s="97">
        <v>30</v>
      </c>
      <c r="DN126" s="97">
        <v>31</v>
      </c>
      <c r="DO126" s="97">
        <v>32</v>
      </c>
      <c r="DP126" s="97">
        <v>33</v>
      </c>
      <c r="DQ126" s="97">
        <v>34</v>
      </c>
      <c r="DR126" s="98">
        <v>35</v>
      </c>
      <c r="DS126" s="98">
        <v>36</v>
      </c>
      <c r="DT126" s="98">
        <v>37</v>
      </c>
      <c r="DU126" s="98">
        <v>38</v>
      </c>
      <c r="DV126" s="98">
        <v>39</v>
      </c>
      <c r="DW126" s="98">
        <v>40</v>
      </c>
      <c r="DX126" s="123"/>
    </row>
    <row r="127" spans="75:128" ht="23.25" customHeight="1" thickBot="1" x14ac:dyDescent="0.3">
      <c r="CF127" s="139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  <c r="DD127" s="140"/>
      <c r="DE127" s="140"/>
      <c r="DF127" s="140"/>
      <c r="DG127" s="140"/>
      <c r="DH127" s="140"/>
      <c r="DI127" s="140"/>
      <c r="DJ127" s="140"/>
      <c r="DK127" s="140"/>
      <c r="DL127" s="140"/>
      <c r="DM127" s="140"/>
      <c r="DN127" s="140"/>
      <c r="DO127" s="140"/>
      <c r="DP127" s="140"/>
      <c r="DQ127" s="140"/>
      <c r="DR127" s="140"/>
      <c r="DS127" s="140"/>
      <c r="DT127" s="140"/>
      <c r="DU127" s="140"/>
      <c r="DV127" s="140"/>
      <c r="DW127" s="140"/>
      <c r="DX127" s="141"/>
    </row>
    <row r="128" spans="75:128" ht="23.25" customHeight="1" thickTop="1" x14ac:dyDescent="0.25">
      <c r="CF128" s="113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114"/>
      <c r="DH128" s="114"/>
      <c r="DI128" s="114"/>
      <c r="DJ128" s="114"/>
      <c r="DK128" s="114"/>
      <c r="DL128" s="114"/>
      <c r="DM128" s="114"/>
      <c r="DN128" s="114"/>
      <c r="DO128" s="114"/>
      <c r="DP128" s="114"/>
      <c r="DQ128" s="114"/>
      <c r="DR128" s="114"/>
      <c r="DS128" s="114"/>
      <c r="DT128" s="114"/>
      <c r="DU128" s="114"/>
      <c r="DV128" s="114"/>
      <c r="DW128" s="114"/>
      <c r="DX128" s="115"/>
    </row>
    <row r="129" spans="75:128" ht="23.25" customHeight="1" x14ac:dyDescent="0.25">
      <c r="BW129" s="6" t="str">
        <f t="shared" ref="BW129:CD129" si="15">BK10</f>
        <v>24. KOLO</v>
      </c>
      <c r="BX129" s="6">
        <f t="shared" si="15"/>
        <v>0.54583333333333328</v>
      </c>
      <c r="BY129" s="6">
        <f t="shared" si="15"/>
        <v>48</v>
      </c>
      <c r="BZ129" s="6" t="str">
        <f t="shared" si="15"/>
        <v>HŘIŠTĚ</v>
      </c>
      <c r="CA129" s="6" t="str">
        <f t="shared" si="15"/>
        <v>skupina</v>
      </c>
      <c r="CB129" s="6">
        <f t="shared" si="15"/>
        <v>3</v>
      </c>
      <c r="CC129" s="6" t="str">
        <f t="shared" si="15"/>
        <v>:</v>
      </c>
      <c r="CD129" s="6">
        <f t="shared" si="15"/>
        <v>8</v>
      </c>
      <c r="CF129" s="120"/>
      <c r="CG129" s="761" t="str">
        <f>BW129</f>
        <v>24. KOLO</v>
      </c>
      <c r="CH129" s="761"/>
      <c r="CI129" s="761"/>
      <c r="CJ129" s="76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762">
        <f>BY129</f>
        <v>48</v>
      </c>
      <c r="CV129" s="762"/>
      <c r="CW129" s="763" t="s">
        <v>11</v>
      </c>
      <c r="CX129" s="763"/>
      <c r="CY129" s="763"/>
      <c r="CZ129" s="763"/>
      <c r="DA129" s="755" t="s">
        <v>12</v>
      </c>
      <c r="DB129" s="756">
        <f>BX129</f>
        <v>0.54583333333333328</v>
      </c>
      <c r="DC129" s="756"/>
      <c r="DD129" s="757" t="s">
        <v>9</v>
      </c>
      <c r="DE129" s="757"/>
      <c r="DF129" s="758" t="str">
        <f>CA130</f>
        <v>F</v>
      </c>
      <c r="DG129" s="121"/>
      <c r="DH129" s="121"/>
      <c r="DI129" s="121"/>
      <c r="DJ129" s="121"/>
      <c r="DK129" s="121"/>
      <c r="DL129" s="121"/>
      <c r="DM129" s="121"/>
      <c r="DN129" s="121"/>
      <c r="DO129" s="121"/>
      <c r="DP129" s="121"/>
      <c r="DQ129" s="121"/>
      <c r="DR129" s="122"/>
      <c r="DS129" s="759" t="s">
        <v>13</v>
      </c>
      <c r="DT129" s="759"/>
      <c r="DU129" s="759"/>
      <c r="DV129" s="760">
        <f>BZ130</f>
        <v>2</v>
      </c>
      <c r="DW129" s="760"/>
      <c r="DX129" s="123"/>
    </row>
    <row r="130" spans="75:128" ht="23.25" customHeight="1" x14ac:dyDescent="0.25">
      <c r="BZ130" s="6">
        <f>BN11</f>
        <v>2</v>
      </c>
      <c r="CA130" s="6" t="str">
        <f>BO11</f>
        <v>F</v>
      </c>
      <c r="CB130" s="6" t="str">
        <f>BP11</f>
        <v>Pečky "B"</v>
      </c>
      <c r="CC130" s="6">
        <f>BQ11</f>
        <v>0</v>
      </c>
      <c r="CD130" s="6" t="str">
        <f>BR11</f>
        <v>Lipanská</v>
      </c>
      <c r="CF130" s="120"/>
      <c r="CG130" s="761"/>
      <c r="CH130" s="761"/>
      <c r="CI130" s="761"/>
      <c r="CJ130" s="76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762"/>
      <c r="CV130" s="762"/>
      <c r="CW130" s="763"/>
      <c r="CX130" s="763"/>
      <c r="CY130" s="763"/>
      <c r="CZ130" s="763"/>
      <c r="DA130" s="755"/>
      <c r="DB130" s="756"/>
      <c r="DC130" s="756"/>
      <c r="DD130" s="757"/>
      <c r="DE130" s="757"/>
      <c r="DF130" s="758"/>
      <c r="DG130" s="121"/>
      <c r="DH130" s="121"/>
      <c r="DI130" s="121"/>
      <c r="DJ130" s="121"/>
      <c r="DK130" s="121"/>
      <c r="DL130" s="121"/>
      <c r="DM130" s="121"/>
      <c r="DN130" s="121"/>
      <c r="DO130" s="121"/>
      <c r="DP130" s="121"/>
      <c r="DQ130" s="121"/>
      <c r="DR130" s="122"/>
      <c r="DS130" s="759"/>
      <c r="DT130" s="759"/>
      <c r="DU130" s="759"/>
      <c r="DV130" s="760"/>
      <c r="DW130" s="760"/>
      <c r="DX130" s="123"/>
    </row>
    <row r="131" spans="75:128" ht="23.25" customHeight="1" x14ac:dyDescent="0.25">
      <c r="CF131" s="120"/>
      <c r="CG131" s="128"/>
      <c r="CH131" s="128"/>
      <c r="CI131" s="128"/>
      <c r="CJ131" s="128"/>
      <c r="CK131" s="587" t="s">
        <v>16</v>
      </c>
      <c r="CL131" s="587"/>
      <c r="CM131" s="90">
        <f>CB129</f>
        <v>3</v>
      </c>
      <c r="CN131" s="91" t="s">
        <v>17</v>
      </c>
      <c r="CO131" s="585" t="str">
        <f>LOOKUP(CM131,$B$2:$B$9,$D$2:$D$9)</f>
        <v>Pečky "B"</v>
      </c>
      <c r="CP131" s="585"/>
      <c r="CQ131" s="585"/>
      <c r="CR131" s="585"/>
      <c r="CS131" s="585"/>
      <c r="CT131" s="585"/>
      <c r="CU131" s="585"/>
      <c r="CV131" s="585"/>
      <c r="CW131" s="585"/>
      <c r="CX131" s="585"/>
      <c r="CY131" s="789"/>
      <c r="CZ131" s="789"/>
      <c r="DA131" s="129"/>
      <c r="DB131" s="129"/>
      <c r="DC131" s="129"/>
      <c r="DD131" s="129"/>
      <c r="DE131" s="129"/>
      <c r="DF131" s="128"/>
      <c r="DG131" s="587" t="s">
        <v>16</v>
      </c>
      <c r="DH131" s="587"/>
      <c r="DI131" s="90">
        <f>CD129</f>
        <v>8</v>
      </c>
      <c r="DJ131" s="91" t="s">
        <v>17</v>
      </c>
      <c r="DK131" s="585" t="str">
        <f>LOOKUP(DI131,$B$2:$B$9,$D$2:$D$9)</f>
        <v>Lipanská</v>
      </c>
      <c r="DL131" s="585"/>
      <c r="DM131" s="585"/>
      <c r="DN131" s="585"/>
      <c r="DO131" s="585"/>
      <c r="DP131" s="585"/>
      <c r="DQ131" s="585"/>
      <c r="DR131" s="585"/>
      <c r="DS131" s="585"/>
      <c r="DT131" s="585"/>
      <c r="DU131" s="585"/>
      <c r="DV131" s="585"/>
      <c r="DW131" s="585"/>
      <c r="DX131" s="123"/>
    </row>
    <row r="132" spans="75:128" ht="23.25" customHeight="1" x14ac:dyDescent="0.25">
      <c r="CF132" s="120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  <c r="DF132" s="128"/>
      <c r="DG132" s="128"/>
      <c r="DH132" s="128"/>
      <c r="DI132" s="128"/>
      <c r="DJ132" s="128"/>
      <c r="DK132" s="128"/>
      <c r="DL132" s="128"/>
      <c r="DM132" s="128"/>
      <c r="DN132" s="128"/>
      <c r="DO132" s="128"/>
      <c r="DP132" s="128"/>
      <c r="DQ132" s="128"/>
      <c r="DR132" s="131"/>
      <c r="DS132" s="131"/>
      <c r="DT132" s="131"/>
      <c r="DU132" s="131"/>
      <c r="DV132" s="131"/>
      <c r="DW132" s="131"/>
      <c r="DX132" s="123"/>
    </row>
    <row r="133" spans="75:128" ht="23.25" customHeight="1" x14ac:dyDescent="0.25">
      <c r="CF133" s="120"/>
      <c r="CG133" s="94" t="s">
        <v>21</v>
      </c>
      <c r="CH133" s="95">
        <f>CM131</f>
        <v>3</v>
      </c>
      <c r="CI133" s="96" t="s">
        <v>10</v>
      </c>
      <c r="CJ133" s="97">
        <v>1</v>
      </c>
      <c r="CK133" s="97">
        <v>2</v>
      </c>
      <c r="CL133" s="97">
        <v>3</v>
      </c>
      <c r="CM133" s="97">
        <v>4</v>
      </c>
      <c r="CN133" s="97">
        <v>5</v>
      </c>
      <c r="CO133" s="97">
        <v>6</v>
      </c>
      <c r="CP133" s="97">
        <v>7</v>
      </c>
      <c r="CQ133" s="97">
        <v>8</v>
      </c>
      <c r="CR133" s="97">
        <v>9</v>
      </c>
      <c r="CS133" s="97">
        <v>10</v>
      </c>
      <c r="CT133" s="97">
        <v>11</v>
      </c>
      <c r="CU133" s="97">
        <v>12</v>
      </c>
      <c r="CV133" s="97">
        <v>13</v>
      </c>
      <c r="CW133" s="97">
        <v>14</v>
      </c>
      <c r="CX133" s="97">
        <v>15</v>
      </c>
      <c r="CY133" s="97">
        <v>16</v>
      </c>
      <c r="CZ133" s="97">
        <v>17</v>
      </c>
      <c r="DA133" s="97">
        <v>18</v>
      </c>
      <c r="DB133" s="97">
        <v>19</v>
      </c>
      <c r="DC133" s="97">
        <v>20</v>
      </c>
      <c r="DD133" s="97">
        <v>21</v>
      </c>
      <c r="DE133" s="97">
        <v>22</v>
      </c>
      <c r="DF133" s="97">
        <v>23</v>
      </c>
      <c r="DG133" s="97">
        <v>24</v>
      </c>
      <c r="DH133" s="97">
        <v>25</v>
      </c>
      <c r="DI133" s="97">
        <v>26</v>
      </c>
      <c r="DJ133" s="97">
        <v>27</v>
      </c>
      <c r="DK133" s="97">
        <v>28</v>
      </c>
      <c r="DL133" s="97">
        <v>29</v>
      </c>
      <c r="DM133" s="97">
        <v>30</v>
      </c>
      <c r="DN133" s="97">
        <v>31</v>
      </c>
      <c r="DO133" s="97">
        <v>32</v>
      </c>
      <c r="DP133" s="97">
        <v>33</v>
      </c>
      <c r="DQ133" s="97">
        <v>34</v>
      </c>
      <c r="DR133" s="98">
        <v>35</v>
      </c>
      <c r="DS133" s="98">
        <v>36</v>
      </c>
      <c r="DT133" s="98">
        <v>37</v>
      </c>
      <c r="DU133" s="98">
        <v>38</v>
      </c>
      <c r="DV133" s="98">
        <v>39</v>
      </c>
      <c r="DW133" s="98">
        <v>40</v>
      </c>
      <c r="DX133" s="123"/>
    </row>
    <row r="134" spans="75:128" ht="23.25" customHeight="1" x14ac:dyDescent="0.25">
      <c r="CF134" s="120"/>
      <c r="CG134" s="134"/>
      <c r="CH134" s="135"/>
      <c r="CI134" s="136"/>
      <c r="CJ134" s="137"/>
      <c r="CK134" s="137"/>
      <c r="CL134" s="137"/>
      <c r="CM134" s="137"/>
      <c r="CN134" s="137"/>
      <c r="CO134" s="137"/>
      <c r="CP134" s="137"/>
      <c r="CQ134" s="137"/>
      <c r="CR134" s="137"/>
      <c r="CS134" s="137"/>
      <c r="CT134" s="137"/>
      <c r="CU134" s="137"/>
      <c r="CV134" s="137"/>
      <c r="CW134" s="137"/>
      <c r="CX134" s="137"/>
      <c r="CY134" s="137"/>
      <c r="CZ134" s="137"/>
      <c r="DA134" s="137"/>
      <c r="DB134" s="137"/>
      <c r="DC134" s="137"/>
      <c r="DD134" s="137"/>
      <c r="DE134" s="137"/>
      <c r="DF134" s="137"/>
      <c r="DG134" s="137"/>
      <c r="DH134" s="137"/>
      <c r="DI134" s="137"/>
      <c r="DJ134" s="137"/>
      <c r="DK134" s="137"/>
      <c r="DL134" s="137"/>
      <c r="DM134" s="137"/>
      <c r="DN134" s="137"/>
      <c r="DO134" s="137"/>
      <c r="DP134" s="137"/>
      <c r="DQ134" s="137"/>
      <c r="DR134" s="138"/>
      <c r="DS134" s="138"/>
      <c r="DT134" s="138"/>
      <c r="DU134" s="138"/>
      <c r="DV134" s="138"/>
      <c r="DW134" s="138"/>
      <c r="DX134" s="123"/>
    </row>
    <row r="135" spans="75:128" ht="23.25" customHeight="1" x14ac:dyDescent="0.25">
      <c r="CF135" s="120"/>
      <c r="CG135" s="104" t="s">
        <v>21</v>
      </c>
      <c r="CH135" s="105">
        <f>DI131</f>
        <v>8</v>
      </c>
      <c r="CI135" s="106" t="s">
        <v>10</v>
      </c>
      <c r="CJ135" s="97">
        <v>1</v>
      </c>
      <c r="CK135" s="97">
        <v>2</v>
      </c>
      <c r="CL135" s="97">
        <v>3</v>
      </c>
      <c r="CM135" s="97">
        <v>4</v>
      </c>
      <c r="CN135" s="97">
        <v>5</v>
      </c>
      <c r="CO135" s="97">
        <v>6</v>
      </c>
      <c r="CP135" s="97">
        <v>7</v>
      </c>
      <c r="CQ135" s="97">
        <v>8</v>
      </c>
      <c r="CR135" s="97">
        <v>9</v>
      </c>
      <c r="CS135" s="97">
        <v>10</v>
      </c>
      <c r="CT135" s="97">
        <v>11</v>
      </c>
      <c r="CU135" s="97">
        <v>12</v>
      </c>
      <c r="CV135" s="97">
        <v>13</v>
      </c>
      <c r="CW135" s="97">
        <v>14</v>
      </c>
      <c r="CX135" s="97">
        <v>15</v>
      </c>
      <c r="CY135" s="97">
        <v>16</v>
      </c>
      <c r="CZ135" s="97">
        <v>17</v>
      </c>
      <c r="DA135" s="97">
        <v>18</v>
      </c>
      <c r="DB135" s="97">
        <v>19</v>
      </c>
      <c r="DC135" s="97">
        <v>20</v>
      </c>
      <c r="DD135" s="97">
        <v>21</v>
      </c>
      <c r="DE135" s="97">
        <v>22</v>
      </c>
      <c r="DF135" s="97">
        <v>23</v>
      </c>
      <c r="DG135" s="97">
        <v>24</v>
      </c>
      <c r="DH135" s="97">
        <v>25</v>
      </c>
      <c r="DI135" s="97">
        <v>26</v>
      </c>
      <c r="DJ135" s="97">
        <v>27</v>
      </c>
      <c r="DK135" s="97">
        <v>28</v>
      </c>
      <c r="DL135" s="97">
        <v>29</v>
      </c>
      <c r="DM135" s="97">
        <v>30</v>
      </c>
      <c r="DN135" s="97">
        <v>31</v>
      </c>
      <c r="DO135" s="97">
        <v>32</v>
      </c>
      <c r="DP135" s="97">
        <v>33</v>
      </c>
      <c r="DQ135" s="97">
        <v>34</v>
      </c>
      <c r="DR135" s="98">
        <v>35</v>
      </c>
      <c r="DS135" s="98">
        <v>36</v>
      </c>
      <c r="DT135" s="98">
        <v>37</v>
      </c>
      <c r="DU135" s="98">
        <v>38</v>
      </c>
      <c r="DV135" s="98">
        <v>39</v>
      </c>
      <c r="DW135" s="98">
        <v>40</v>
      </c>
      <c r="DX135" s="123"/>
    </row>
    <row r="136" spans="75:128" ht="23.25" customHeight="1" thickBot="1" x14ac:dyDescent="0.3">
      <c r="CF136" s="139"/>
      <c r="CG136" s="140"/>
      <c r="CH136" s="140"/>
      <c r="CI136" s="140"/>
      <c r="CJ136" s="140"/>
      <c r="CK136" s="140"/>
      <c r="CL136" s="140"/>
      <c r="CM136" s="140"/>
      <c r="CN136" s="140"/>
      <c r="CO136" s="140"/>
      <c r="CP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140"/>
      <c r="DF136" s="140"/>
      <c r="DG136" s="140"/>
      <c r="DH136" s="140"/>
      <c r="DI136" s="140"/>
      <c r="DJ136" s="140"/>
      <c r="DK136" s="140"/>
      <c r="DL136" s="140"/>
      <c r="DM136" s="140"/>
      <c r="DN136" s="140"/>
      <c r="DO136" s="140"/>
      <c r="DP136" s="140"/>
      <c r="DQ136" s="140"/>
      <c r="DR136" s="140"/>
      <c r="DS136" s="140"/>
      <c r="DT136" s="140"/>
      <c r="DU136" s="140"/>
      <c r="DV136" s="140"/>
      <c r="DW136" s="140"/>
      <c r="DX136" s="141"/>
    </row>
    <row r="137" spans="75:128" ht="23.25" customHeight="1" thickTop="1" x14ac:dyDescent="0.25">
      <c r="CF137" s="113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114"/>
      <c r="DH137" s="114"/>
      <c r="DI137" s="114"/>
      <c r="DJ137" s="114"/>
      <c r="DK137" s="114"/>
      <c r="DL137" s="114"/>
      <c r="DM137" s="114"/>
      <c r="DN137" s="114"/>
      <c r="DO137" s="114"/>
      <c r="DP137" s="114"/>
      <c r="DQ137" s="114"/>
      <c r="DR137" s="114"/>
      <c r="DS137" s="114"/>
      <c r="DT137" s="114"/>
      <c r="DU137" s="114"/>
      <c r="DV137" s="114"/>
      <c r="DW137" s="114"/>
      <c r="DX137" s="115"/>
    </row>
    <row r="138" spans="75:128" ht="23.25" customHeight="1" x14ac:dyDescent="0.25">
      <c r="BW138" s="6" t="str">
        <f>BK14</f>
        <v>20. KOLO</v>
      </c>
      <c r="BX138" s="6">
        <f>BL14</f>
        <v>0.51250000000000007</v>
      </c>
      <c r="BY138" s="6">
        <f>BM14</f>
        <v>34</v>
      </c>
      <c r="BZ138" s="6" t="str">
        <f t="shared" ref="BZ138:CD139" si="16">BN14</f>
        <v>HŘIŠTĚ</v>
      </c>
      <c r="CA138" s="6" t="str">
        <f t="shared" si="16"/>
        <v>skupina</v>
      </c>
      <c r="CB138" s="6">
        <f t="shared" si="16"/>
        <v>2</v>
      </c>
      <c r="CC138" s="6" t="str">
        <f t="shared" si="16"/>
        <v>:</v>
      </c>
      <c r="CD138" s="6">
        <f t="shared" si="16"/>
        <v>7</v>
      </c>
      <c r="CF138" s="120"/>
      <c r="CG138" s="761" t="str">
        <f>BW138</f>
        <v>20. KOLO</v>
      </c>
      <c r="CH138" s="761"/>
      <c r="CI138" s="761"/>
      <c r="CJ138" s="76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762">
        <f>BY138</f>
        <v>34</v>
      </c>
      <c r="CV138" s="762"/>
      <c r="CW138" s="763" t="s">
        <v>11</v>
      </c>
      <c r="CX138" s="763"/>
      <c r="CY138" s="763"/>
      <c r="CZ138" s="763"/>
      <c r="DA138" s="755" t="s">
        <v>12</v>
      </c>
      <c r="DB138" s="756">
        <f>BX138</f>
        <v>0.51250000000000007</v>
      </c>
      <c r="DC138" s="756"/>
      <c r="DD138" s="757" t="s">
        <v>9</v>
      </c>
      <c r="DE138" s="757"/>
      <c r="DF138" s="758" t="str">
        <f>CA139</f>
        <v>F</v>
      </c>
      <c r="DG138" s="121"/>
      <c r="DH138" s="121"/>
      <c r="DI138" s="121"/>
      <c r="DJ138" s="121"/>
      <c r="DK138" s="121"/>
      <c r="DL138" s="121"/>
      <c r="DM138" s="121"/>
      <c r="DN138" s="121"/>
      <c r="DO138" s="121"/>
      <c r="DP138" s="121"/>
      <c r="DQ138" s="121"/>
      <c r="DR138" s="122"/>
      <c r="DS138" s="759" t="s">
        <v>13</v>
      </c>
      <c r="DT138" s="759"/>
      <c r="DU138" s="759"/>
      <c r="DV138" s="760">
        <f>BZ139</f>
        <v>8</v>
      </c>
      <c r="DW138" s="760"/>
      <c r="DX138" s="123"/>
    </row>
    <row r="139" spans="75:128" ht="23.25" customHeight="1" x14ac:dyDescent="0.25">
      <c r="BZ139" s="6">
        <f t="shared" si="16"/>
        <v>8</v>
      </c>
      <c r="CA139" s="6" t="str">
        <f t="shared" si="16"/>
        <v>F</v>
      </c>
      <c r="CB139" s="6" t="str">
        <f t="shared" si="16"/>
        <v>Pečky "A"</v>
      </c>
      <c r="CC139" s="6">
        <f t="shared" si="16"/>
        <v>0</v>
      </c>
      <c r="CD139" s="6" t="str">
        <f t="shared" si="16"/>
        <v>Masarykova "A"</v>
      </c>
      <c r="CF139" s="120"/>
      <c r="CG139" s="761"/>
      <c r="CH139" s="761"/>
      <c r="CI139" s="761"/>
      <c r="CJ139" s="76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762"/>
      <c r="CV139" s="762"/>
      <c r="CW139" s="763"/>
      <c r="CX139" s="763"/>
      <c r="CY139" s="763"/>
      <c r="CZ139" s="763"/>
      <c r="DA139" s="755"/>
      <c r="DB139" s="756"/>
      <c r="DC139" s="756"/>
      <c r="DD139" s="757"/>
      <c r="DE139" s="757"/>
      <c r="DF139" s="758"/>
      <c r="DG139" s="121"/>
      <c r="DH139" s="121"/>
      <c r="DI139" s="121"/>
      <c r="DJ139" s="121"/>
      <c r="DK139" s="121"/>
      <c r="DL139" s="121"/>
      <c r="DM139" s="121"/>
      <c r="DN139" s="121"/>
      <c r="DO139" s="121"/>
      <c r="DP139" s="121"/>
      <c r="DQ139" s="121"/>
      <c r="DR139" s="122"/>
      <c r="DS139" s="759"/>
      <c r="DT139" s="759"/>
      <c r="DU139" s="759"/>
      <c r="DV139" s="760"/>
      <c r="DW139" s="760"/>
      <c r="DX139" s="123"/>
    </row>
    <row r="140" spans="75:128" ht="23.25" customHeight="1" x14ac:dyDescent="0.25">
      <c r="CF140" s="120"/>
      <c r="CG140" s="128"/>
      <c r="CH140" s="128"/>
      <c r="CI140" s="128"/>
      <c r="CJ140" s="128"/>
      <c r="CK140" s="587" t="s">
        <v>16</v>
      </c>
      <c r="CL140" s="587"/>
      <c r="CM140" s="90">
        <f>CB138</f>
        <v>2</v>
      </c>
      <c r="CN140" s="91" t="s">
        <v>17</v>
      </c>
      <c r="CO140" s="585" t="str">
        <f>LOOKUP(CM140,$B$2:$B$9,$D$2:$D$9)</f>
        <v>Pečky "A"</v>
      </c>
      <c r="CP140" s="585"/>
      <c r="CQ140" s="585"/>
      <c r="CR140" s="585"/>
      <c r="CS140" s="585"/>
      <c r="CT140" s="585"/>
      <c r="CU140" s="585"/>
      <c r="CV140" s="585"/>
      <c r="CW140" s="585"/>
      <c r="CX140" s="585"/>
      <c r="CY140" s="789"/>
      <c r="CZ140" s="789"/>
      <c r="DA140" s="129"/>
      <c r="DB140" s="129"/>
      <c r="DC140" s="129"/>
      <c r="DD140" s="129"/>
      <c r="DE140" s="129"/>
      <c r="DF140" s="128"/>
      <c r="DG140" s="587" t="s">
        <v>16</v>
      </c>
      <c r="DH140" s="587"/>
      <c r="DI140" s="90">
        <f>CD138</f>
        <v>7</v>
      </c>
      <c r="DJ140" s="91" t="s">
        <v>17</v>
      </c>
      <c r="DK140" s="585" t="str">
        <f>LOOKUP(DI140,$B$2:$B$9,$D$2:$D$9)</f>
        <v>Masarykova "A"</v>
      </c>
      <c r="DL140" s="585"/>
      <c r="DM140" s="585"/>
      <c r="DN140" s="585"/>
      <c r="DO140" s="585"/>
      <c r="DP140" s="585"/>
      <c r="DQ140" s="585"/>
      <c r="DR140" s="585"/>
      <c r="DS140" s="585"/>
      <c r="DT140" s="585"/>
      <c r="DU140" s="585"/>
      <c r="DV140" s="585"/>
      <c r="DW140" s="585"/>
      <c r="DX140" s="123"/>
    </row>
    <row r="141" spans="75:128" ht="23.25" customHeight="1" x14ac:dyDescent="0.25">
      <c r="CF141" s="120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  <c r="DN141" s="128"/>
      <c r="DO141" s="128"/>
      <c r="DP141" s="128"/>
      <c r="DQ141" s="128"/>
      <c r="DR141" s="131"/>
      <c r="DS141" s="131"/>
      <c r="DT141" s="131"/>
      <c r="DU141" s="131"/>
      <c r="DV141" s="131"/>
      <c r="DW141" s="131"/>
      <c r="DX141" s="123"/>
    </row>
    <row r="142" spans="75:128" ht="23.25" customHeight="1" x14ac:dyDescent="0.25">
      <c r="CF142" s="120"/>
      <c r="CG142" s="94" t="s">
        <v>21</v>
      </c>
      <c r="CH142" s="95">
        <f>CM140</f>
        <v>2</v>
      </c>
      <c r="CI142" s="96" t="s">
        <v>10</v>
      </c>
      <c r="CJ142" s="97">
        <v>1</v>
      </c>
      <c r="CK142" s="97">
        <v>2</v>
      </c>
      <c r="CL142" s="97">
        <v>3</v>
      </c>
      <c r="CM142" s="97">
        <v>4</v>
      </c>
      <c r="CN142" s="97">
        <v>5</v>
      </c>
      <c r="CO142" s="97">
        <v>6</v>
      </c>
      <c r="CP142" s="97">
        <v>7</v>
      </c>
      <c r="CQ142" s="97">
        <v>8</v>
      </c>
      <c r="CR142" s="97">
        <v>9</v>
      </c>
      <c r="CS142" s="97">
        <v>10</v>
      </c>
      <c r="CT142" s="97">
        <v>11</v>
      </c>
      <c r="CU142" s="97">
        <v>12</v>
      </c>
      <c r="CV142" s="97">
        <v>13</v>
      </c>
      <c r="CW142" s="97">
        <v>14</v>
      </c>
      <c r="CX142" s="97">
        <v>15</v>
      </c>
      <c r="CY142" s="97">
        <v>16</v>
      </c>
      <c r="CZ142" s="97">
        <v>17</v>
      </c>
      <c r="DA142" s="97">
        <v>18</v>
      </c>
      <c r="DB142" s="97">
        <v>19</v>
      </c>
      <c r="DC142" s="97">
        <v>20</v>
      </c>
      <c r="DD142" s="97">
        <v>21</v>
      </c>
      <c r="DE142" s="97">
        <v>22</v>
      </c>
      <c r="DF142" s="97">
        <v>23</v>
      </c>
      <c r="DG142" s="97">
        <v>24</v>
      </c>
      <c r="DH142" s="97">
        <v>25</v>
      </c>
      <c r="DI142" s="97">
        <v>26</v>
      </c>
      <c r="DJ142" s="97">
        <v>27</v>
      </c>
      <c r="DK142" s="97">
        <v>28</v>
      </c>
      <c r="DL142" s="97">
        <v>29</v>
      </c>
      <c r="DM142" s="97">
        <v>30</v>
      </c>
      <c r="DN142" s="97">
        <v>31</v>
      </c>
      <c r="DO142" s="97">
        <v>32</v>
      </c>
      <c r="DP142" s="97">
        <v>33</v>
      </c>
      <c r="DQ142" s="97">
        <v>34</v>
      </c>
      <c r="DR142" s="98">
        <v>35</v>
      </c>
      <c r="DS142" s="98">
        <v>36</v>
      </c>
      <c r="DT142" s="98">
        <v>37</v>
      </c>
      <c r="DU142" s="98">
        <v>38</v>
      </c>
      <c r="DV142" s="98">
        <v>39</v>
      </c>
      <c r="DW142" s="98">
        <v>40</v>
      </c>
      <c r="DX142" s="123"/>
    </row>
    <row r="143" spans="75:128" ht="23.25" customHeight="1" x14ac:dyDescent="0.25">
      <c r="CF143" s="120"/>
      <c r="CG143" s="134"/>
      <c r="CH143" s="135"/>
      <c r="CI143" s="136"/>
      <c r="CJ143" s="137"/>
      <c r="CK143" s="137"/>
      <c r="CL143" s="137"/>
      <c r="CM143" s="137"/>
      <c r="CN143" s="137"/>
      <c r="CO143" s="137"/>
      <c r="CP143" s="137"/>
      <c r="CQ143" s="137"/>
      <c r="CR143" s="137"/>
      <c r="CS143" s="137"/>
      <c r="CT143" s="137"/>
      <c r="CU143" s="137"/>
      <c r="CV143" s="137"/>
      <c r="CW143" s="137"/>
      <c r="CX143" s="137"/>
      <c r="CY143" s="137"/>
      <c r="CZ143" s="137"/>
      <c r="DA143" s="137"/>
      <c r="DB143" s="137"/>
      <c r="DC143" s="137"/>
      <c r="DD143" s="137"/>
      <c r="DE143" s="137"/>
      <c r="DF143" s="137"/>
      <c r="DG143" s="137"/>
      <c r="DH143" s="137"/>
      <c r="DI143" s="137"/>
      <c r="DJ143" s="137"/>
      <c r="DK143" s="137"/>
      <c r="DL143" s="137"/>
      <c r="DM143" s="137"/>
      <c r="DN143" s="137"/>
      <c r="DO143" s="137"/>
      <c r="DP143" s="137"/>
      <c r="DQ143" s="137"/>
      <c r="DR143" s="138"/>
      <c r="DS143" s="138"/>
      <c r="DT143" s="138"/>
      <c r="DU143" s="138"/>
      <c r="DV143" s="138"/>
      <c r="DW143" s="138"/>
      <c r="DX143" s="123"/>
    </row>
    <row r="144" spans="75:128" ht="23.25" customHeight="1" x14ac:dyDescent="0.25">
      <c r="CF144" s="120"/>
      <c r="CG144" s="104" t="s">
        <v>21</v>
      </c>
      <c r="CH144" s="105">
        <f>DI140</f>
        <v>7</v>
      </c>
      <c r="CI144" s="106" t="s">
        <v>10</v>
      </c>
      <c r="CJ144" s="97">
        <v>1</v>
      </c>
      <c r="CK144" s="97">
        <v>2</v>
      </c>
      <c r="CL144" s="97">
        <v>3</v>
      </c>
      <c r="CM144" s="97">
        <v>4</v>
      </c>
      <c r="CN144" s="97">
        <v>5</v>
      </c>
      <c r="CO144" s="97">
        <v>6</v>
      </c>
      <c r="CP144" s="97">
        <v>7</v>
      </c>
      <c r="CQ144" s="97">
        <v>8</v>
      </c>
      <c r="CR144" s="97">
        <v>9</v>
      </c>
      <c r="CS144" s="97">
        <v>10</v>
      </c>
      <c r="CT144" s="97">
        <v>11</v>
      </c>
      <c r="CU144" s="97">
        <v>12</v>
      </c>
      <c r="CV144" s="97">
        <v>13</v>
      </c>
      <c r="CW144" s="97">
        <v>14</v>
      </c>
      <c r="CX144" s="97">
        <v>15</v>
      </c>
      <c r="CY144" s="97">
        <v>16</v>
      </c>
      <c r="CZ144" s="97">
        <v>17</v>
      </c>
      <c r="DA144" s="97">
        <v>18</v>
      </c>
      <c r="DB144" s="97">
        <v>19</v>
      </c>
      <c r="DC144" s="97">
        <v>20</v>
      </c>
      <c r="DD144" s="97">
        <v>21</v>
      </c>
      <c r="DE144" s="97">
        <v>22</v>
      </c>
      <c r="DF144" s="97">
        <v>23</v>
      </c>
      <c r="DG144" s="97">
        <v>24</v>
      </c>
      <c r="DH144" s="97">
        <v>25</v>
      </c>
      <c r="DI144" s="97">
        <v>26</v>
      </c>
      <c r="DJ144" s="97">
        <v>27</v>
      </c>
      <c r="DK144" s="97">
        <v>28</v>
      </c>
      <c r="DL144" s="97">
        <v>29</v>
      </c>
      <c r="DM144" s="97">
        <v>30</v>
      </c>
      <c r="DN144" s="97">
        <v>31</v>
      </c>
      <c r="DO144" s="97">
        <v>32</v>
      </c>
      <c r="DP144" s="97">
        <v>33</v>
      </c>
      <c r="DQ144" s="97">
        <v>34</v>
      </c>
      <c r="DR144" s="98">
        <v>35</v>
      </c>
      <c r="DS144" s="98">
        <v>36</v>
      </c>
      <c r="DT144" s="98">
        <v>37</v>
      </c>
      <c r="DU144" s="98">
        <v>38</v>
      </c>
      <c r="DV144" s="98">
        <v>39</v>
      </c>
      <c r="DW144" s="98">
        <v>40</v>
      </c>
      <c r="DX144" s="123"/>
    </row>
    <row r="145" spans="75:128" ht="23.25" customHeight="1" thickBot="1" x14ac:dyDescent="0.3">
      <c r="CF145" s="139"/>
      <c r="CG145" s="140"/>
      <c r="CH145" s="140"/>
      <c r="CI145" s="140"/>
      <c r="CJ145" s="140"/>
      <c r="CK145" s="140"/>
      <c r="CL145" s="140"/>
      <c r="CM145" s="140"/>
      <c r="CN145" s="140"/>
      <c r="CO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140"/>
      <c r="DF145" s="140"/>
      <c r="DG145" s="140"/>
      <c r="DH145" s="140"/>
      <c r="DI145" s="140"/>
      <c r="DJ145" s="140"/>
      <c r="DK145" s="140"/>
      <c r="DL145" s="140"/>
      <c r="DM145" s="140"/>
      <c r="DN145" s="140"/>
      <c r="DO145" s="140"/>
      <c r="DP145" s="140"/>
      <c r="DQ145" s="140"/>
      <c r="DR145" s="140"/>
      <c r="DS145" s="140"/>
      <c r="DT145" s="140"/>
      <c r="DU145" s="140"/>
      <c r="DV145" s="140"/>
      <c r="DW145" s="140"/>
      <c r="DX145" s="141"/>
    </row>
    <row r="146" spans="75:128" ht="23.25" customHeight="1" thickTop="1" x14ac:dyDescent="0.25">
      <c r="CF146" s="113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114"/>
      <c r="DH146" s="114"/>
      <c r="DI146" s="114"/>
      <c r="DJ146" s="114"/>
      <c r="DK146" s="114"/>
      <c r="DL146" s="114"/>
      <c r="DM146" s="114"/>
      <c r="DN146" s="114"/>
      <c r="DO146" s="114"/>
      <c r="DP146" s="114"/>
      <c r="DQ146" s="114"/>
      <c r="DR146" s="114"/>
      <c r="DS146" s="114"/>
      <c r="DT146" s="114"/>
      <c r="DU146" s="114"/>
      <c r="DV146" s="114"/>
      <c r="DW146" s="114"/>
      <c r="DX146" s="115"/>
    </row>
    <row r="147" spans="75:128" ht="23.25" customHeight="1" x14ac:dyDescent="0.25">
      <c r="BW147" s="6" t="str">
        <f>BK16</f>
        <v>21. KOLO</v>
      </c>
      <c r="BX147" s="6">
        <f>BL16</f>
        <v>0.52083333333333337</v>
      </c>
      <c r="BY147" s="6">
        <f t="shared" ref="BY147:CD147" si="17">BM16</f>
        <v>38</v>
      </c>
      <c r="BZ147" s="6" t="str">
        <f t="shared" si="17"/>
        <v>HŘIŠTĚ</v>
      </c>
      <c r="CA147" s="6" t="str">
        <f t="shared" si="17"/>
        <v>skupina</v>
      </c>
      <c r="CB147" s="6">
        <f t="shared" si="17"/>
        <v>4</v>
      </c>
      <c r="CC147" s="6" t="str">
        <f t="shared" si="17"/>
        <v>:</v>
      </c>
      <c r="CD147" s="6">
        <f t="shared" si="17"/>
        <v>6</v>
      </c>
      <c r="CF147" s="120"/>
      <c r="CG147" s="761" t="str">
        <f>BW147</f>
        <v>21. KOLO</v>
      </c>
      <c r="CH147" s="761"/>
      <c r="CI147" s="761"/>
      <c r="CJ147" s="76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762">
        <f>BY147</f>
        <v>38</v>
      </c>
      <c r="CV147" s="762"/>
      <c r="CW147" s="763" t="s">
        <v>11</v>
      </c>
      <c r="CX147" s="763"/>
      <c r="CY147" s="763"/>
      <c r="CZ147" s="763"/>
      <c r="DA147" s="755" t="s">
        <v>12</v>
      </c>
      <c r="DB147" s="756">
        <f>BX147</f>
        <v>0.52083333333333337</v>
      </c>
      <c r="DC147" s="756"/>
      <c r="DD147" s="757" t="s">
        <v>9</v>
      </c>
      <c r="DE147" s="757"/>
      <c r="DF147" s="758" t="str">
        <f>CA148</f>
        <v>F</v>
      </c>
      <c r="DG147" s="121"/>
      <c r="DH147" s="121"/>
      <c r="DI147" s="121"/>
      <c r="DJ147" s="121"/>
      <c r="DK147" s="121"/>
      <c r="DL147" s="121"/>
      <c r="DM147" s="121"/>
      <c r="DN147" s="121"/>
      <c r="DO147" s="121"/>
      <c r="DP147" s="121"/>
      <c r="DQ147" s="121"/>
      <c r="DR147" s="122"/>
      <c r="DS147" s="759" t="s">
        <v>13</v>
      </c>
      <c r="DT147" s="759"/>
      <c r="DU147" s="759"/>
      <c r="DV147" s="760">
        <f>BZ148</f>
        <v>8</v>
      </c>
      <c r="DW147" s="760"/>
      <c r="DX147" s="123"/>
    </row>
    <row r="148" spans="75:128" ht="23.25" customHeight="1" x14ac:dyDescent="0.25">
      <c r="BZ148" s="6">
        <f>BN17</f>
        <v>8</v>
      </c>
      <c r="CA148" s="6" t="str">
        <f>BO17</f>
        <v>F</v>
      </c>
      <c r="CB148" s="6" t="str">
        <f>BP17</f>
        <v>Ovčárecká "A"</v>
      </c>
      <c r="CC148" s="6">
        <f>BQ17</f>
        <v>0</v>
      </c>
      <c r="CD148" s="6" t="str">
        <f>BR17</f>
        <v>Velim</v>
      </c>
      <c r="CF148" s="120"/>
      <c r="CG148" s="761"/>
      <c r="CH148" s="761"/>
      <c r="CI148" s="761"/>
      <c r="CJ148" s="76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762"/>
      <c r="CV148" s="762"/>
      <c r="CW148" s="763"/>
      <c r="CX148" s="763"/>
      <c r="CY148" s="763"/>
      <c r="CZ148" s="763"/>
      <c r="DA148" s="755"/>
      <c r="DB148" s="756"/>
      <c r="DC148" s="756"/>
      <c r="DD148" s="757"/>
      <c r="DE148" s="757"/>
      <c r="DF148" s="758"/>
      <c r="DG148" s="121"/>
      <c r="DH148" s="121"/>
      <c r="DI148" s="121"/>
      <c r="DJ148" s="121"/>
      <c r="DK148" s="121"/>
      <c r="DL148" s="121"/>
      <c r="DM148" s="121"/>
      <c r="DN148" s="121"/>
      <c r="DO148" s="121"/>
      <c r="DP148" s="121"/>
      <c r="DQ148" s="121"/>
      <c r="DR148" s="122"/>
      <c r="DS148" s="759"/>
      <c r="DT148" s="759"/>
      <c r="DU148" s="759"/>
      <c r="DV148" s="760"/>
      <c r="DW148" s="760"/>
      <c r="DX148" s="123"/>
    </row>
    <row r="149" spans="75:128" ht="23.25" customHeight="1" x14ac:dyDescent="0.25">
      <c r="CF149" s="120"/>
      <c r="CG149" s="128"/>
      <c r="CH149" s="128"/>
      <c r="CI149" s="128"/>
      <c r="CJ149" s="128"/>
      <c r="CK149" s="587" t="s">
        <v>16</v>
      </c>
      <c r="CL149" s="587"/>
      <c r="CM149" s="90">
        <f>CB147</f>
        <v>4</v>
      </c>
      <c r="CN149" s="91" t="s">
        <v>17</v>
      </c>
      <c r="CO149" s="585" t="str">
        <f>LOOKUP(CM149,$B$2:$B$9,$D$2:$D$9)</f>
        <v>Ovčárecká "A"</v>
      </c>
      <c r="CP149" s="585"/>
      <c r="CQ149" s="585"/>
      <c r="CR149" s="585"/>
      <c r="CS149" s="585"/>
      <c r="CT149" s="585"/>
      <c r="CU149" s="585"/>
      <c r="CV149" s="585"/>
      <c r="CW149" s="585"/>
      <c r="CX149" s="585"/>
      <c r="CY149" s="789"/>
      <c r="CZ149" s="789"/>
      <c r="DA149" s="129"/>
      <c r="DB149" s="129"/>
      <c r="DC149" s="129"/>
      <c r="DD149" s="129"/>
      <c r="DE149" s="129"/>
      <c r="DF149" s="128"/>
      <c r="DG149" s="587" t="s">
        <v>16</v>
      </c>
      <c r="DH149" s="587"/>
      <c r="DI149" s="90">
        <f>CD147</f>
        <v>6</v>
      </c>
      <c r="DJ149" s="91" t="s">
        <v>17</v>
      </c>
      <c r="DK149" s="585" t="str">
        <f>LOOKUP(DI149,$B$2:$B$9,$D$2:$D$9)</f>
        <v>Velim</v>
      </c>
      <c r="DL149" s="585"/>
      <c r="DM149" s="585"/>
      <c r="DN149" s="585"/>
      <c r="DO149" s="585"/>
      <c r="DP149" s="585"/>
      <c r="DQ149" s="585"/>
      <c r="DR149" s="585"/>
      <c r="DS149" s="585"/>
      <c r="DT149" s="585"/>
      <c r="DU149" s="585"/>
      <c r="DV149" s="585"/>
      <c r="DW149" s="585"/>
      <c r="DX149" s="123"/>
    </row>
    <row r="150" spans="75:128" ht="23.25" customHeight="1" x14ac:dyDescent="0.25">
      <c r="CF150" s="120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  <c r="DF150" s="128"/>
      <c r="DG150" s="128"/>
      <c r="DH150" s="128"/>
      <c r="DI150" s="128"/>
      <c r="DJ150" s="128"/>
      <c r="DK150" s="128"/>
      <c r="DL150" s="128"/>
      <c r="DM150" s="128"/>
      <c r="DN150" s="128"/>
      <c r="DO150" s="128"/>
      <c r="DP150" s="128"/>
      <c r="DQ150" s="128"/>
      <c r="DR150" s="131"/>
      <c r="DS150" s="131"/>
      <c r="DT150" s="131"/>
      <c r="DU150" s="131"/>
      <c r="DV150" s="131"/>
      <c r="DW150" s="131"/>
      <c r="DX150" s="123"/>
    </row>
    <row r="151" spans="75:128" ht="23.25" customHeight="1" x14ac:dyDescent="0.25">
      <c r="CF151" s="120"/>
      <c r="CG151" s="94" t="s">
        <v>21</v>
      </c>
      <c r="CH151" s="95">
        <f>CM149</f>
        <v>4</v>
      </c>
      <c r="CI151" s="96" t="s">
        <v>10</v>
      </c>
      <c r="CJ151" s="97">
        <v>1</v>
      </c>
      <c r="CK151" s="97">
        <v>2</v>
      </c>
      <c r="CL151" s="97">
        <v>3</v>
      </c>
      <c r="CM151" s="97">
        <v>4</v>
      </c>
      <c r="CN151" s="97">
        <v>5</v>
      </c>
      <c r="CO151" s="97">
        <v>6</v>
      </c>
      <c r="CP151" s="97">
        <v>7</v>
      </c>
      <c r="CQ151" s="97">
        <v>8</v>
      </c>
      <c r="CR151" s="97">
        <v>9</v>
      </c>
      <c r="CS151" s="97">
        <v>10</v>
      </c>
      <c r="CT151" s="97">
        <v>11</v>
      </c>
      <c r="CU151" s="97">
        <v>12</v>
      </c>
      <c r="CV151" s="97">
        <v>13</v>
      </c>
      <c r="CW151" s="97">
        <v>14</v>
      </c>
      <c r="CX151" s="97">
        <v>15</v>
      </c>
      <c r="CY151" s="97">
        <v>16</v>
      </c>
      <c r="CZ151" s="97">
        <v>17</v>
      </c>
      <c r="DA151" s="97">
        <v>18</v>
      </c>
      <c r="DB151" s="97">
        <v>19</v>
      </c>
      <c r="DC151" s="97">
        <v>20</v>
      </c>
      <c r="DD151" s="97">
        <v>21</v>
      </c>
      <c r="DE151" s="97">
        <v>22</v>
      </c>
      <c r="DF151" s="97">
        <v>23</v>
      </c>
      <c r="DG151" s="97">
        <v>24</v>
      </c>
      <c r="DH151" s="97">
        <v>25</v>
      </c>
      <c r="DI151" s="97">
        <v>26</v>
      </c>
      <c r="DJ151" s="97">
        <v>27</v>
      </c>
      <c r="DK151" s="97">
        <v>28</v>
      </c>
      <c r="DL151" s="97">
        <v>29</v>
      </c>
      <c r="DM151" s="97">
        <v>30</v>
      </c>
      <c r="DN151" s="97">
        <v>31</v>
      </c>
      <c r="DO151" s="97">
        <v>32</v>
      </c>
      <c r="DP151" s="97">
        <v>33</v>
      </c>
      <c r="DQ151" s="97">
        <v>34</v>
      </c>
      <c r="DR151" s="98">
        <v>35</v>
      </c>
      <c r="DS151" s="98">
        <v>36</v>
      </c>
      <c r="DT151" s="98">
        <v>37</v>
      </c>
      <c r="DU151" s="98">
        <v>38</v>
      </c>
      <c r="DV151" s="98">
        <v>39</v>
      </c>
      <c r="DW151" s="98">
        <v>40</v>
      </c>
      <c r="DX151" s="123"/>
    </row>
    <row r="152" spans="75:128" ht="23.25" customHeight="1" x14ac:dyDescent="0.25">
      <c r="CF152" s="120"/>
      <c r="CG152" s="134"/>
      <c r="CH152" s="135"/>
      <c r="CI152" s="136"/>
      <c r="CJ152" s="137"/>
      <c r="CK152" s="137"/>
      <c r="CL152" s="137"/>
      <c r="CM152" s="137"/>
      <c r="CN152" s="137"/>
      <c r="CO152" s="137"/>
      <c r="CP152" s="137"/>
      <c r="CQ152" s="137"/>
      <c r="CR152" s="137"/>
      <c r="CS152" s="137"/>
      <c r="CT152" s="137"/>
      <c r="CU152" s="137"/>
      <c r="CV152" s="137"/>
      <c r="CW152" s="137"/>
      <c r="CX152" s="137"/>
      <c r="CY152" s="137"/>
      <c r="CZ152" s="137"/>
      <c r="DA152" s="137"/>
      <c r="DB152" s="137"/>
      <c r="DC152" s="137"/>
      <c r="DD152" s="137"/>
      <c r="DE152" s="137"/>
      <c r="DF152" s="137"/>
      <c r="DG152" s="137"/>
      <c r="DH152" s="137"/>
      <c r="DI152" s="137"/>
      <c r="DJ152" s="137"/>
      <c r="DK152" s="137"/>
      <c r="DL152" s="137"/>
      <c r="DM152" s="137"/>
      <c r="DN152" s="137"/>
      <c r="DO152" s="137"/>
      <c r="DP152" s="137"/>
      <c r="DQ152" s="137"/>
      <c r="DR152" s="138"/>
      <c r="DS152" s="138"/>
      <c r="DT152" s="138"/>
      <c r="DU152" s="138"/>
      <c r="DV152" s="138"/>
      <c r="DW152" s="138"/>
      <c r="DX152" s="123"/>
    </row>
    <row r="153" spans="75:128" ht="23.25" customHeight="1" x14ac:dyDescent="0.25">
      <c r="CF153" s="120"/>
      <c r="CG153" s="104" t="s">
        <v>21</v>
      </c>
      <c r="CH153" s="105">
        <f>DI149</f>
        <v>6</v>
      </c>
      <c r="CI153" s="106" t="s">
        <v>10</v>
      </c>
      <c r="CJ153" s="97">
        <v>1</v>
      </c>
      <c r="CK153" s="97">
        <v>2</v>
      </c>
      <c r="CL153" s="97">
        <v>3</v>
      </c>
      <c r="CM153" s="97">
        <v>4</v>
      </c>
      <c r="CN153" s="97">
        <v>5</v>
      </c>
      <c r="CO153" s="97">
        <v>6</v>
      </c>
      <c r="CP153" s="97">
        <v>7</v>
      </c>
      <c r="CQ153" s="97">
        <v>8</v>
      </c>
      <c r="CR153" s="97">
        <v>9</v>
      </c>
      <c r="CS153" s="97">
        <v>10</v>
      </c>
      <c r="CT153" s="97">
        <v>11</v>
      </c>
      <c r="CU153" s="97">
        <v>12</v>
      </c>
      <c r="CV153" s="97">
        <v>13</v>
      </c>
      <c r="CW153" s="97">
        <v>14</v>
      </c>
      <c r="CX153" s="97">
        <v>15</v>
      </c>
      <c r="CY153" s="97">
        <v>16</v>
      </c>
      <c r="CZ153" s="97">
        <v>17</v>
      </c>
      <c r="DA153" s="97">
        <v>18</v>
      </c>
      <c r="DB153" s="97">
        <v>19</v>
      </c>
      <c r="DC153" s="97">
        <v>20</v>
      </c>
      <c r="DD153" s="97">
        <v>21</v>
      </c>
      <c r="DE153" s="97">
        <v>22</v>
      </c>
      <c r="DF153" s="97">
        <v>23</v>
      </c>
      <c r="DG153" s="97">
        <v>24</v>
      </c>
      <c r="DH153" s="97">
        <v>25</v>
      </c>
      <c r="DI153" s="97">
        <v>26</v>
      </c>
      <c r="DJ153" s="97">
        <v>27</v>
      </c>
      <c r="DK153" s="97">
        <v>28</v>
      </c>
      <c r="DL153" s="97">
        <v>29</v>
      </c>
      <c r="DM153" s="97">
        <v>30</v>
      </c>
      <c r="DN153" s="97">
        <v>31</v>
      </c>
      <c r="DO153" s="97">
        <v>32</v>
      </c>
      <c r="DP153" s="97">
        <v>33</v>
      </c>
      <c r="DQ153" s="97">
        <v>34</v>
      </c>
      <c r="DR153" s="98">
        <v>35</v>
      </c>
      <c r="DS153" s="98">
        <v>36</v>
      </c>
      <c r="DT153" s="98">
        <v>37</v>
      </c>
      <c r="DU153" s="98">
        <v>38</v>
      </c>
      <c r="DV153" s="98">
        <v>39</v>
      </c>
      <c r="DW153" s="98">
        <v>40</v>
      </c>
      <c r="DX153" s="123"/>
    </row>
    <row r="154" spans="75:128" ht="23.25" customHeight="1" thickBot="1" x14ac:dyDescent="0.3">
      <c r="CF154" s="139"/>
      <c r="CG154" s="14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CU154" s="140"/>
      <c r="CV154" s="140"/>
      <c r="CW154" s="140"/>
      <c r="CX154" s="140"/>
      <c r="CY154" s="140"/>
      <c r="CZ154" s="140"/>
      <c r="DA154" s="140"/>
      <c r="DB154" s="140"/>
      <c r="DC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  <c r="DV154" s="140"/>
      <c r="DW154" s="140"/>
      <c r="DX154" s="141"/>
    </row>
    <row r="155" spans="75:128" ht="23.25" customHeight="1" thickTop="1" x14ac:dyDescent="0.25">
      <c r="CF155" s="113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4"/>
      <c r="DT155" s="114"/>
      <c r="DU155" s="114"/>
      <c r="DV155" s="114"/>
      <c r="DW155" s="114"/>
      <c r="DX155" s="115"/>
    </row>
    <row r="156" spans="75:128" ht="23.25" customHeight="1" x14ac:dyDescent="0.25">
      <c r="BW156" s="6" t="str">
        <f>BK18</f>
        <v>22. KOLO</v>
      </c>
      <c r="BX156" s="6">
        <f>BL18</f>
        <v>0.52916666666666667</v>
      </c>
      <c r="BY156" s="6">
        <f t="shared" ref="BY156:CD156" si="18">BM18</f>
        <v>42</v>
      </c>
      <c r="BZ156" s="6" t="str">
        <f t="shared" si="18"/>
        <v>HŘIŠTĚ</v>
      </c>
      <c r="CA156" s="6" t="str">
        <f t="shared" si="18"/>
        <v>skupina</v>
      </c>
      <c r="CB156" s="6">
        <f t="shared" si="18"/>
        <v>7</v>
      </c>
      <c r="CC156" s="6" t="str">
        <f t="shared" si="18"/>
        <v>:</v>
      </c>
      <c r="CD156" s="6">
        <f t="shared" si="18"/>
        <v>8</v>
      </c>
      <c r="CF156" s="120"/>
      <c r="CG156" s="761" t="str">
        <f>BW156</f>
        <v>22. KOLO</v>
      </c>
      <c r="CH156" s="761"/>
      <c r="CI156" s="761"/>
      <c r="CJ156" s="76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762">
        <f>BY156</f>
        <v>42</v>
      </c>
      <c r="CV156" s="762"/>
      <c r="CW156" s="763" t="s">
        <v>11</v>
      </c>
      <c r="CX156" s="763"/>
      <c r="CY156" s="763"/>
      <c r="CZ156" s="763"/>
      <c r="DA156" s="755" t="s">
        <v>12</v>
      </c>
      <c r="DB156" s="756">
        <f>BX156</f>
        <v>0.52916666666666667</v>
      </c>
      <c r="DC156" s="756"/>
      <c r="DD156" s="757" t="s">
        <v>9</v>
      </c>
      <c r="DE156" s="757"/>
      <c r="DF156" s="758" t="str">
        <f>CA157</f>
        <v>F</v>
      </c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2"/>
      <c r="DS156" s="759" t="s">
        <v>13</v>
      </c>
      <c r="DT156" s="759"/>
      <c r="DU156" s="759"/>
      <c r="DV156" s="760">
        <f>BZ157</f>
        <v>8</v>
      </c>
      <c r="DW156" s="760"/>
      <c r="DX156" s="123"/>
    </row>
    <row r="157" spans="75:128" ht="23.25" customHeight="1" x14ac:dyDescent="0.25">
      <c r="BZ157" s="6">
        <f>BN19</f>
        <v>8</v>
      </c>
      <c r="CA157" s="6" t="str">
        <f>BO19</f>
        <v>F</v>
      </c>
      <c r="CB157" s="6" t="str">
        <f>BP19</f>
        <v>Masarykova "A"</v>
      </c>
      <c r="CC157" s="6">
        <f>BQ19</f>
        <v>0</v>
      </c>
      <c r="CD157" s="6" t="str">
        <f>BR19</f>
        <v>Lipanská</v>
      </c>
      <c r="CF157" s="120"/>
      <c r="CG157" s="761"/>
      <c r="CH157" s="761"/>
      <c r="CI157" s="761"/>
      <c r="CJ157" s="76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762"/>
      <c r="CV157" s="762"/>
      <c r="CW157" s="763"/>
      <c r="CX157" s="763"/>
      <c r="CY157" s="763"/>
      <c r="CZ157" s="763"/>
      <c r="DA157" s="755"/>
      <c r="DB157" s="756"/>
      <c r="DC157" s="756"/>
      <c r="DD157" s="757"/>
      <c r="DE157" s="757"/>
      <c r="DF157" s="758"/>
      <c r="DG157" s="121"/>
      <c r="DH157" s="121"/>
      <c r="DI157" s="121"/>
      <c r="DJ157" s="121"/>
      <c r="DK157" s="121"/>
      <c r="DL157" s="121"/>
      <c r="DM157" s="121"/>
      <c r="DN157" s="121"/>
      <c r="DO157" s="121"/>
      <c r="DP157" s="121"/>
      <c r="DQ157" s="121"/>
      <c r="DR157" s="122"/>
      <c r="DS157" s="759"/>
      <c r="DT157" s="759"/>
      <c r="DU157" s="759"/>
      <c r="DV157" s="760"/>
      <c r="DW157" s="760"/>
      <c r="DX157" s="123"/>
    </row>
    <row r="158" spans="75:128" ht="23.25" customHeight="1" x14ac:dyDescent="0.25">
      <c r="CF158" s="120"/>
      <c r="CG158" s="128"/>
      <c r="CH158" s="128"/>
      <c r="CI158" s="128"/>
      <c r="CJ158" s="128"/>
      <c r="CK158" s="587" t="s">
        <v>16</v>
      </c>
      <c r="CL158" s="587"/>
      <c r="CM158" s="90">
        <f>CB156</f>
        <v>7</v>
      </c>
      <c r="CN158" s="91" t="s">
        <v>17</v>
      </c>
      <c r="CO158" s="585" t="str">
        <f>LOOKUP(CM158,$B$2:$B$9,$D$2:$D$9)</f>
        <v>Masarykova "A"</v>
      </c>
      <c r="CP158" s="585"/>
      <c r="CQ158" s="585"/>
      <c r="CR158" s="585"/>
      <c r="CS158" s="585"/>
      <c r="CT158" s="585"/>
      <c r="CU158" s="585"/>
      <c r="CV158" s="585"/>
      <c r="CW158" s="585"/>
      <c r="CX158" s="585"/>
      <c r="CY158" s="789"/>
      <c r="CZ158" s="789"/>
      <c r="DA158" s="129"/>
      <c r="DB158" s="129"/>
      <c r="DC158" s="129"/>
      <c r="DD158" s="129"/>
      <c r="DE158" s="129"/>
      <c r="DF158" s="128"/>
      <c r="DG158" s="587" t="s">
        <v>16</v>
      </c>
      <c r="DH158" s="587"/>
      <c r="DI158" s="90">
        <f>CD156</f>
        <v>8</v>
      </c>
      <c r="DJ158" s="91" t="s">
        <v>17</v>
      </c>
      <c r="DK158" s="585" t="str">
        <f>LOOKUP(DI158,$B$2:$B$9,$D$2:$D$9)</f>
        <v>Lipanská</v>
      </c>
      <c r="DL158" s="585"/>
      <c r="DM158" s="585"/>
      <c r="DN158" s="585"/>
      <c r="DO158" s="585"/>
      <c r="DP158" s="585"/>
      <c r="DQ158" s="585"/>
      <c r="DR158" s="585"/>
      <c r="DS158" s="585"/>
      <c r="DT158" s="585"/>
      <c r="DU158" s="585"/>
      <c r="DV158" s="585"/>
      <c r="DW158" s="585"/>
      <c r="DX158" s="123"/>
    </row>
    <row r="159" spans="75:128" ht="23.25" customHeight="1" x14ac:dyDescent="0.25">
      <c r="CF159" s="120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  <c r="DN159" s="128"/>
      <c r="DO159" s="128"/>
      <c r="DP159" s="128"/>
      <c r="DQ159" s="128"/>
      <c r="DR159" s="131"/>
      <c r="DS159" s="131"/>
      <c r="DT159" s="131"/>
      <c r="DU159" s="131"/>
      <c r="DV159" s="131"/>
      <c r="DW159" s="131"/>
      <c r="DX159" s="123"/>
    </row>
    <row r="160" spans="75:128" ht="23.25" customHeight="1" x14ac:dyDescent="0.25">
      <c r="CF160" s="120"/>
      <c r="CG160" s="94" t="s">
        <v>21</v>
      </c>
      <c r="CH160" s="95">
        <f>CM158</f>
        <v>7</v>
      </c>
      <c r="CI160" s="96" t="s">
        <v>10</v>
      </c>
      <c r="CJ160" s="97">
        <v>1</v>
      </c>
      <c r="CK160" s="97">
        <v>2</v>
      </c>
      <c r="CL160" s="97">
        <v>3</v>
      </c>
      <c r="CM160" s="97">
        <v>4</v>
      </c>
      <c r="CN160" s="97">
        <v>5</v>
      </c>
      <c r="CO160" s="97">
        <v>6</v>
      </c>
      <c r="CP160" s="97">
        <v>7</v>
      </c>
      <c r="CQ160" s="97">
        <v>8</v>
      </c>
      <c r="CR160" s="97">
        <v>9</v>
      </c>
      <c r="CS160" s="97">
        <v>10</v>
      </c>
      <c r="CT160" s="97">
        <v>11</v>
      </c>
      <c r="CU160" s="97">
        <v>12</v>
      </c>
      <c r="CV160" s="97">
        <v>13</v>
      </c>
      <c r="CW160" s="97">
        <v>14</v>
      </c>
      <c r="CX160" s="97">
        <v>15</v>
      </c>
      <c r="CY160" s="97">
        <v>16</v>
      </c>
      <c r="CZ160" s="97">
        <v>17</v>
      </c>
      <c r="DA160" s="97">
        <v>18</v>
      </c>
      <c r="DB160" s="97">
        <v>19</v>
      </c>
      <c r="DC160" s="97">
        <v>20</v>
      </c>
      <c r="DD160" s="97">
        <v>21</v>
      </c>
      <c r="DE160" s="97">
        <v>22</v>
      </c>
      <c r="DF160" s="97">
        <v>23</v>
      </c>
      <c r="DG160" s="97">
        <v>24</v>
      </c>
      <c r="DH160" s="97">
        <v>25</v>
      </c>
      <c r="DI160" s="97">
        <v>26</v>
      </c>
      <c r="DJ160" s="97">
        <v>27</v>
      </c>
      <c r="DK160" s="97">
        <v>28</v>
      </c>
      <c r="DL160" s="97">
        <v>29</v>
      </c>
      <c r="DM160" s="97">
        <v>30</v>
      </c>
      <c r="DN160" s="97">
        <v>31</v>
      </c>
      <c r="DO160" s="97">
        <v>32</v>
      </c>
      <c r="DP160" s="97">
        <v>33</v>
      </c>
      <c r="DQ160" s="97">
        <v>34</v>
      </c>
      <c r="DR160" s="98">
        <v>35</v>
      </c>
      <c r="DS160" s="98">
        <v>36</v>
      </c>
      <c r="DT160" s="98">
        <v>37</v>
      </c>
      <c r="DU160" s="98">
        <v>38</v>
      </c>
      <c r="DV160" s="98">
        <v>39</v>
      </c>
      <c r="DW160" s="98">
        <v>40</v>
      </c>
      <c r="DX160" s="123"/>
    </row>
    <row r="161" spans="75:128" ht="23.25" customHeight="1" x14ac:dyDescent="0.25">
      <c r="CF161" s="120"/>
      <c r="CG161" s="134"/>
      <c r="CH161" s="135"/>
      <c r="CI161" s="136"/>
      <c r="CJ161" s="137"/>
      <c r="CK161" s="137"/>
      <c r="CL161" s="137"/>
      <c r="CM161" s="137"/>
      <c r="CN161" s="137"/>
      <c r="CO161" s="137"/>
      <c r="CP161" s="137"/>
      <c r="CQ161" s="137"/>
      <c r="CR161" s="137"/>
      <c r="CS161" s="137"/>
      <c r="CT161" s="137"/>
      <c r="CU161" s="137"/>
      <c r="CV161" s="137"/>
      <c r="CW161" s="137"/>
      <c r="CX161" s="137"/>
      <c r="CY161" s="137"/>
      <c r="CZ161" s="137"/>
      <c r="DA161" s="137"/>
      <c r="DB161" s="137"/>
      <c r="DC161" s="137"/>
      <c r="DD161" s="137"/>
      <c r="DE161" s="137"/>
      <c r="DF161" s="137"/>
      <c r="DG161" s="137"/>
      <c r="DH161" s="137"/>
      <c r="DI161" s="137"/>
      <c r="DJ161" s="137"/>
      <c r="DK161" s="137"/>
      <c r="DL161" s="137"/>
      <c r="DM161" s="137"/>
      <c r="DN161" s="137"/>
      <c r="DO161" s="137"/>
      <c r="DP161" s="137"/>
      <c r="DQ161" s="137"/>
      <c r="DR161" s="138"/>
      <c r="DS161" s="138"/>
      <c r="DT161" s="138"/>
      <c r="DU161" s="138"/>
      <c r="DV161" s="138"/>
      <c r="DW161" s="138"/>
      <c r="DX161" s="123"/>
    </row>
    <row r="162" spans="75:128" ht="23.25" customHeight="1" x14ac:dyDescent="0.25">
      <c r="CF162" s="120"/>
      <c r="CG162" s="104" t="s">
        <v>21</v>
      </c>
      <c r="CH162" s="105">
        <f>DI158</f>
        <v>8</v>
      </c>
      <c r="CI162" s="106" t="s">
        <v>10</v>
      </c>
      <c r="CJ162" s="97">
        <v>1</v>
      </c>
      <c r="CK162" s="97">
        <v>2</v>
      </c>
      <c r="CL162" s="97">
        <v>3</v>
      </c>
      <c r="CM162" s="97">
        <v>4</v>
      </c>
      <c r="CN162" s="97">
        <v>5</v>
      </c>
      <c r="CO162" s="97">
        <v>6</v>
      </c>
      <c r="CP162" s="97">
        <v>7</v>
      </c>
      <c r="CQ162" s="97">
        <v>8</v>
      </c>
      <c r="CR162" s="97">
        <v>9</v>
      </c>
      <c r="CS162" s="97">
        <v>10</v>
      </c>
      <c r="CT162" s="97">
        <v>11</v>
      </c>
      <c r="CU162" s="97">
        <v>12</v>
      </c>
      <c r="CV162" s="97">
        <v>13</v>
      </c>
      <c r="CW162" s="97">
        <v>14</v>
      </c>
      <c r="CX162" s="97">
        <v>15</v>
      </c>
      <c r="CY162" s="97">
        <v>16</v>
      </c>
      <c r="CZ162" s="97">
        <v>17</v>
      </c>
      <c r="DA162" s="97">
        <v>18</v>
      </c>
      <c r="DB162" s="97">
        <v>19</v>
      </c>
      <c r="DC162" s="97">
        <v>20</v>
      </c>
      <c r="DD162" s="97">
        <v>21</v>
      </c>
      <c r="DE162" s="97">
        <v>22</v>
      </c>
      <c r="DF162" s="97">
        <v>23</v>
      </c>
      <c r="DG162" s="97">
        <v>24</v>
      </c>
      <c r="DH162" s="97">
        <v>25</v>
      </c>
      <c r="DI162" s="97">
        <v>26</v>
      </c>
      <c r="DJ162" s="97">
        <v>27</v>
      </c>
      <c r="DK162" s="97">
        <v>28</v>
      </c>
      <c r="DL162" s="97">
        <v>29</v>
      </c>
      <c r="DM162" s="97">
        <v>30</v>
      </c>
      <c r="DN162" s="97">
        <v>31</v>
      </c>
      <c r="DO162" s="97">
        <v>32</v>
      </c>
      <c r="DP162" s="97">
        <v>33</v>
      </c>
      <c r="DQ162" s="97">
        <v>34</v>
      </c>
      <c r="DR162" s="98">
        <v>35</v>
      </c>
      <c r="DS162" s="98">
        <v>36</v>
      </c>
      <c r="DT162" s="98">
        <v>37</v>
      </c>
      <c r="DU162" s="98">
        <v>38</v>
      </c>
      <c r="DV162" s="98">
        <v>39</v>
      </c>
      <c r="DW162" s="98">
        <v>40</v>
      </c>
      <c r="DX162" s="123"/>
    </row>
    <row r="163" spans="75:128" ht="23.25" customHeight="1" thickBot="1" x14ac:dyDescent="0.3">
      <c r="CF163" s="139"/>
      <c r="CG163" s="140"/>
      <c r="CH163" s="140"/>
      <c r="CI163" s="140"/>
      <c r="CJ163" s="140"/>
      <c r="CK163" s="140"/>
      <c r="CL163" s="140"/>
      <c r="CM163" s="140"/>
      <c r="CN163" s="140"/>
      <c r="CO163" s="140"/>
      <c r="CP163" s="140"/>
      <c r="CQ163" s="140"/>
      <c r="CR163" s="140"/>
      <c r="CS163" s="140"/>
      <c r="CT163" s="140"/>
      <c r="CU163" s="140"/>
      <c r="CV163" s="140"/>
      <c r="CW163" s="140"/>
      <c r="CX163" s="140"/>
      <c r="CY163" s="140"/>
      <c r="CZ163" s="140"/>
      <c r="DA163" s="140"/>
      <c r="DB163" s="140"/>
      <c r="DC163" s="140"/>
      <c r="DD163" s="140"/>
      <c r="DE163" s="140"/>
      <c r="DF163" s="140"/>
      <c r="DG163" s="140"/>
      <c r="DH163" s="140"/>
      <c r="DI163" s="140"/>
      <c r="DJ163" s="140"/>
      <c r="DK163" s="140"/>
      <c r="DL163" s="140"/>
      <c r="DM163" s="140"/>
      <c r="DN163" s="140"/>
      <c r="DO163" s="140"/>
      <c r="DP163" s="140"/>
      <c r="DQ163" s="140"/>
      <c r="DR163" s="140"/>
      <c r="DS163" s="140"/>
      <c r="DT163" s="140"/>
      <c r="DU163" s="140"/>
      <c r="DV163" s="140"/>
      <c r="DW163" s="140"/>
      <c r="DX163" s="141"/>
    </row>
    <row r="164" spans="75:128" ht="23.25" customHeight="1" thickTop="1" x14ac:dyDescent="0.25">
      <c r="CF164" s="113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114"/>
      <c r="DH164" s="114"/>
      <c r="DI164" s="114"/>
      <c r="DJ164" s="114"/>
      <c r="DK164" s="114"/>
      <c r="DL164" s="114"/>
      <c r="DM164" s="114"/>
      <c r="DN164" s="114"/>
      <c r="DO164" s="114"/>
      <c r="DP164" s="114"/>
      <c r="DQ164" s="114"/>
      <c r="DR164" s="114"/>
      <c r="DS164" s="114"/>
      <c r="DT164" s="114"/>
      <c r="DU164" s="114"/>
      <c r="DV164" s="114"/>
      <c r="DW164" s="114"/>
      <c r="DX164" s="115"/>
    </row>
    <row r="165" spans="75:128" ht="23.25" customHeight="1" x14ac:dyDescent="0.25">
      <c r="BW165" s="6" t="str">
        <f>BK20</f>
        <v>23. KOLO</v>
      </c>
      <c r="BX165" s="6">
        <f>BL20</f>
        <v>0.53749999999999998</v>
      </c>
      <c r="BY165" s="6">
        <f t="shared" ref="BY165:CD165" si="19">BM20</f>
        <v>46</v>
      </c>
      <c r="BZ165" s="6" t="str">
        <f t="shared" si="19"/>
        <v>HŘIŠTĚ</v>
      </c>
      <c r="CA165" s="6" t="str">
        <f t="shared" si="19"/>
        <v>skupina</v>
      </c>
      <c r="CB165" s="6">
        <f t="shared" si="19"/>
        <v>2</v>
      </c>
      <c r="CC165" s="6" t="str">
        <f t="shared" si="19"/>
        <v>:</v>
      </c>
      <c r="CD165" s="6">
        <f t="shared" si="19"/>
        <v>6</v>
      </c>
      <c r="CF165" s="120"/>
      <c r="CG165" s="761" t="str">
        <f>BW165</f>
        <v>23. KOLO</v>
      </c>
      <c r="CH165" s="761"/>
      <c r="CI165" s="761"/>
      <c r="CJ165" s="76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762">
        <f>BY165</f>
        <v>46</v>
      </c>
      <c r="CV165" s="762"/>
      <c r="CW165" s="763" t="s">
        <v>11</v>
      </c>
      <c r="CX165" s="763"/>
      <c r="CY165" s="763"/>
      <c r="CZ165" s="763"/>
      <c r="DA165" s="755" t="s">
        <v>12</v>
      </c>
      <c r="DB165" s="756">
        <f>BX165</f>
        <v>0.53749999999999998</v>
      </c>
      <c r="DC165" s="756"/>
      <c r="DD165" s="757" t="s">
        <v>9</v>
      </c>
      <c r="DE165" s="757"/>
      <c r="DF165" s="758" t="str">
        <f>CA166</f>
        <v>F</v>
      </c>
      <c r="DG165" s="121"/>
      <c r="DH165" s="121"/>
      <c r="DI165" s="121"/>
      <c r="DJ165" s="121"/>
      <c r="DK165" s="121"/>
      <c r="DL165" s="121"/>
      <c r="DM165" s="121"/>
      <c r="DN165" s="121"/>
      <c r="DO165" s="121"/>
      <c r="DP165" s="121"/>
      <c r="DQ165" s="121"/>
      <c r="DR165" s="122"/>
      <c r="DS165" s="759" t="s">
        <v>13</v>
      </c>
      <c r="DT165" s="759"/>
      <c r="DU165" s="759"/>
      <c r="DV165" s="760">
        <f>BZ166</f>
        <v>8</v>
      </c>
      <c r="DW165" s="760"/>
      <c r="DX165" s="123"/>
    </row>
    <row r="166" spans="75:128" ht="23.25" customHeight="1" x14ac:dyDescent="0.25">
      <c r="BZ166" s="6">
        <f>BN21</f>
        <v>8</v>
      </c>
      <c r="CA166" s="6" t="str">
        <f>BO21</f>
        <v>F</v>
      </c>
      <c r="CB166" s="6" t="str">
        <f>BP21</f>
        <v>Pečky "A"</v>
      </c>
      <c r="CC166" s="6">
        <f>BQ21</f>
        <v>0</v>
      </c>
      <c r="CD166" s="6" t="str">
        <f>BR21</f>
        <v>Velim</v>
      </c>
      <c r="CF166" s="120"/>
      <c r="CG166" s="761"/>
      <c r="CH166" s="761"/>
      <c r="CI166" s="761"/>
      <c r="CJ166" s="76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762"/>
      <c r="CV166" s="762"/>
      <c r="CW166" s="763"/>
      <c r="CX166" s="763"/>
      <c r="CY166" s="763"/>
      <c r="CZ166" s="763"/>
      <c r="DA166" s="755"/>
      <c r="DB166" s="756"/>
      <c r="DC166" s="756"/>
      <c r="DD166" s="757"/>
      <c r="DE166" s="757"/>
      <c r="DF166" s="758"/>
      <c r="DG166" s="121"/>
      <c r="DH166" s="121"/>
      <c r="DI166" s="121"/>
      <c r="DJ166" s="121"/>
      <c r="DK166" s="121"/>
      <c r="DL166" s="121"/>
      <c r="DM166" s="121"/>
      <c r="DN166" s="121"/>
      <c r="DO166" s="121"/>
      <c r="DP166" s="121"/>
      <c r="DQ166" s="121"/>
      <c r="DR166" s="122"/>
      <c r="DS166" s="759"/>
      <c r="DT166" s="759"/>
      <c r="DU166" s="759"/>
      <c r="DV166" s="760"/>
      <c r="DW166" s="760"/>
      <c r="DX166" s="123"/>
    </row>
    <row r="167" spans="75:128" ht="23.25" customHeight="1" x14ac:dyDescent="0.25">
      <c r="CF167" s="120"/>
      <c r="CG167" s="128"/>
      <c r="CH167" s="128"/>
      <c r="CI167" s="128"/>
      <c r="CJ167" s="128"/>
      <c r="CK167" s="587" t="s">
        <v>16</v>
      </c>
      <c r="CL167" s="587"/>
      <c r="CM167" s="90">
        <f>CB165</f>
        <v>2</v>
      </c>
      <c r="CN167" s="91" t="s">
        <v>17</v>
      </c>
      <c r="CO167" s="585" t="str">
        <f>LOOKUP(CM167,$B$2:$B$9,$D$2:$D$9)</f>
        <v>Pečky "A"</v>
      </c>
      <c r="CP167" s="585"/>
      <c r="CQ167" s="585"/>
      <c r="CR167" s="585"/>
      <c r="CS167" s="585"/>
      <c r="CT167" s="585"/>
      <c r="CU167" s="585"/>
      <c r="CV167" s="585"/>
      <c r="CW167" s="585"/>
      <c r="CX167" s="585"/>
      <c r="CY167" s="789"/>
      <c r="CZ167" s="789"/>
      <c r="DA167" s="129"/>
      <c r="DB167" s="129"/>
      <c r="DC167" s="129"/>
      <c r="DD167" s="129"/>
      <c r="DE167" s="129"/>
      <c r="DF167" s="128"/>
      <c r="DG167" s="587" t="s">
        <v>16</v>
      </c>
      <c r="DH167" s="587"/>
      <c r="DI167" s="90">
        <f>CD165</f>
        <v>6</v>
      </c>
      <c r="DJ167" s="91" t="s">
        <v>17</v>
      </c>
      <c r="DK167" s="585" t="str">
        <f>LOOKUP(DI167,$B$2:$B$9,$D$2:$D$9)</f>
        <v>Velim</v>
      </c>
      <c r="DL167" s="585"/>
      <c r="DM167" s="585"/>
      <c r="DN167" s="585"/>
      <c r="DO167" s="585"/>
      <c r="DP167" s="585"/>
      <c r="DQ167" s="585"/>
      <c r="DR167" s="585"/>
      <c r="DS167" s="585"/>
      <c r="DT167" s="585"/>
      <c r="DU167" s="585"/>
      <c r="DV167" s="585"/>
      <c r="DW167" s="585"/>
      <c r="DX167" s="123"/>
    </row>
    <row r="168" spans="75:128" ht="23.25" customHeight="1" x14ac:dyDescent="0.25">
      <c r="CF168" s="120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28"/>
      <c r="DE168" s="128"/>
      <c r="DF168" s="128"/>
      <c r="DG168" s="128"/>
      <c r="DH168" s="128"/>
      <c r="DI168" s="128"/>
      <c r="DJ168" s="128"/>
      <c r="DK168" s="128"/>
      <c r="DL168" s="128"/>
      <c r="DM168" s="128"/>
      <c r="DN168" s="128"/>
      <c r="DO168" s="128"/>
      <c r="DP168" s="128"/>
      <c r="DQ168" s="128"/>
      <c r="DR168" s="131"/>
      <c r="DS168" s="131"/>
      <c r="DT168" s="131"/>
      <c r="DU168" s="131"/>
      <c r="DV168" s="131"/>
      <c r="DW168" s="131"/>
      <c r="DX168" s="123"/>
    </row>
    <row r="169" spans="75:128" ht="23.25" customHeight="1" x14ac:dyDescent="0.25">
      <c r="CF169" s="120"/>
      <c r="CG169" s="94" t="s">
        <v>21</v>
      </c>
      <c r="CH169" s="95">
        <f>CM167</f>
        <v>2</v>
      </c>
      <c r="CI169" s="96" t="s">
        <v>10</v>
      </c>
      <c r="CJ169" s="97">
        <v>1</v>
      </c>
      <c r="CK169" s="97">
        <v>2</v>
      </c>
      <c r="CL169" s="97">
        <v>3</v>
      </c>
      <c r="CM169" s="97">
        <v>4</v>
      </c>
      <c r="CN169" s="97">
        <v>5</v>
      </c>
      <c r="CO169" s="97">
        <v>6</v>
      </c>
      <c r="CP169" s="97">
        <v>7</v>
      </c>
      <c r="CQ169" s="97">
        <v>8</v>
      </c>
      <c r="CR169" s="97">
        <v>9</v>
      </c>
      <c r="CS169" s="97">
        <v>10</v>
      </c>
      <c r="CT169" s="97">
        <v>11</v>
      </c>
      <c r="CU169" s="97">
        <v>12</v>
      </c>
      <c r="CV169" s="97">
        <v>13</v>
      </c>
      <c r="CW169" s="97">
        <v>14</v>
      </c>
      <c r="CX169" s="97">
        <v>15</v>
      </c>
      <c r="CY169" s="97">
        <v>16</v>
      </c>
      <c r="CZ169" s="97">
        <v>17</v>
      </c>
      <c r="DA169" s="97">
        <v>18</v>
      </c>
      <c r="DB169" s="97">
        <v>19</v>
      </c>
      <c r="DC169" s="97">
        <v>20</v>
      </c>
      <c r="DD169" s="97">
        <v>21</v>
      </c>
      <c r="DE169" s="97">
        <v>22</v>
      </c>
      <c r="DF169" s="97">
        <v>23</v>
      </c>
      <c r="DG169" s="97">
        <v>24</v>
      </c>
      <c r="DH169" s="97">
        <v>25</v>
      </c>
      <c r="DI169" s="97">
        <v>26</v>
      </c>
      <c r="DJ169" s="97">
        <v>27</v>
      </c>
      <c r="DK169" s="97">
        <v>28</v>
      </c>
      <c r="DL169" s="97">
        <v>29</v>
      </c>
      <c r="DM169" s="97">
        <v>30</v>
      </c>
      <c r="DN169" s="97">
        <v>31</v>
      </c>
      <c r="DO169" s="97">
        <v>32</v>
      </c>
      <c r="DP169" s="97">
        <v>33</v>
      </c>
      <c r="DQ169" s="97">
        <v>34</v>
      </c>
      <c r="DR169" s="98">
        <v>35</v>
      </c>
      <c r="DS169" s="98">
        <v>36</v>
      </c>
      <c r="DT169" s="98">
        <v>37</v>
      </c>
      <c r="DU169" s="98">
        <v>38</v>
      </c>
      <c r="DV169" s="98">
        <v>39</v>
      </c>
      <c r="DW169" s="98">
        <v>40</v>
      </c>
      <c r="DX169" s="123"/>
    </row>
    <row r="170" spans="75:128" ht="23.25" customHeight="1" x14ac:dyDescent="0.25">
      <c r="CF170" s="120"/>
      <c r="CG170" s="134"/>
      <c r="CH170" s="135"/>
      <c r="CI170" s="136"/>
      <c r="CJ170" s="137"/>
      <c r="CK170" s="137"/>
      <c r="CL170" s="137"/>
      <c r="CM170" s="137"/>
      <c r="CN170" s="137"/>
      <c r="CO170" s="137"/>
      <c r="CP170" s="137"/>
      <c r="CQ170" s="137"/>
      <c r="CR170" s="137"/>
      <c r="CS170" s="137"/>
      <c r="CT170" s="137"/>
      <c r="CU170" s="137"/>
      <c r="CV170" s="137"/>
      <c r="CW170" s="137"/>
      <c r="CX170" s="137"/>
      <c r="CY170" s="137"/>
      <c r="CZ170" s="137"/>
      <c r="DA170" s="137"/>
      <c r="DB170" s="137"/>
      <c r="DC170" s="137"/>
      <c r="DD170" s="137"/>
      <c r="DE170" s="137"/>
      <c r="DF170" s="137"/>
      <c r="DG170" s="137"/>
      <c r="DH170" s="137"/>
      <c r="DI170" s="137"/>
      <c r="DJ170" s="137"/>
      <c r="DK170" s="137"/>
      <c r="DL170" s="137"/>
      <c r="DM170" s="137"/>
      <c r="DN170" s="137"/>
      <c r="DO170" s="137"/>
      <c r="DP170" s="137"/>
      <c r="DQ170" s="137"/>
      <c r="DR170" s="138"/>
      <c r="DS170" s="138"/>
      <c r="DT170" s="138"/>
      <c r="DU170" s="138"/>
      <c r="DV170" s="138"/>
      <c r="DW170" s="138"/>
      <c r="DX170" s="123"/>
    </row>
    <row r="171" spans="75:128" ht="23.25" customHeight="1" x14ac:dyDescent="0.25">
      <c r="CF171" s="120"/>
      <c r="CG171" s="104" t="s">
        <v>21</v>
      </c>
      <c r="CH171" s="105">
        <f>DI167</f>
        <v>6</v>
      </c>
      <c r="CI171" s="106" t="s">
        <v>10</v>
      </c>
      <c r="CJ171" s="97">
        <v>1</v>
      </c>
      <c r="CK171" s="97">
        <v>2</v>
      </c>
      <c r="CL171" s="97">
        <v>3</v>
      </c>
      <c r="CM171" s="97">
        <v>4</v>
      </c>
      <c r="CN171" s="97">
        <v>5</v>
      </c>
      <c r="CO171" s="97">
        <v>6</v>
      </c>
      <c r="CP171" s="97">
        <v>7</v>
      </c>
      <c r="CQ171" s="97">
        <v>8</v>
      </c>
      <c r="CR171" s="97">
        <v>9</v>
      </c>
      <c r="CS171" s="97">
        <v>10</v>
      </c>
      <c r="CT171" s="97">
        <v>11</v>
      </c>
      <c r="CU171" s="97">
        <v>12</v>
      </c>
      <c r="CV171" s="97">
        <v>13</v>
      </c>
      <c r="CW171" s="97">
        <v>14</v>
      </c>
      <c r="CX171" s="97">
        <v>15</v>
      </c>
      <c r="CY171" s="97">
        <v>16</v>
      </c>
      <c r="CZ171" s="97">
        <v>17</v>
      </c>
      <c r="DA171" s="97">
        <v>18</v>
      </c>
      <c r="DB171" s="97">
        <v>19</v>
      </c>
      <c r="DC171" s="97">
        <v>20</v>
      </c>
      <c r="DD171" s="97">
        <v>21</v>
      </c>
      <c r="DE171" s="97">
        <v>22</v>
      </c>
      <c r="DF171" s="97">
        <v>23</v>
      </c>
      <c r="DG171" s="97">
        <v>24</v>
      </c>
      <c r="DH171" s="97">
        <v>25</v>
      </c>
      <c r="DI171" s="97">
        <v>26</v>
      </c>
      <c r="DJ171" s="97">
        <v>27</v>
      </c>
      <c r="DK171" s="97">
        <v>28</v>
      </c>
      <c r="DL171" s="97">
        <v>29</v>
      </c>
      <c r="DM171" s="97">
        <v>30</v>
      </c>
      <c r="DN171" s="97">
        <v>31</v>
      </c>
      <c r="DO171" s="97">
        <v>32</v>
      </c>
      <c r="DP171" s="97">
        <v>33</v>
      </c>
      <c r="DQ171" s="97">
        <v>34</v>
      </c>
      <c r="DR171" s="98">
        <v>35</v>
      </c>
      <c r="DS171" s="98">
        <v>36</v>
      </c>
      <c r="DT171" s="98">
        <v>37</v>
      </c>
      <c r="DU171" s="98">
        <v>38</v>
      </c>
      <c r="DV171" s="98">
        <v>39</v>
      </c>
      <c r="DW171" s="98">
        <v>40</v>
      </c>
      <c r="DX171" s="123"/>
    </row>
    <row r="172" spans="75:128" ht="23.25" customHeight="1" thickBot="1" x14ac:dyDescent="0.3">
      <c r="CF172" s="139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0"/>
      <c r="DK172" s="140"/>
      <c r="DL172" s="140"/>
      <c r="DM172" s="140"/>
      <c r="DN172" s="140"/>
      <c r="DO172" s="140"/>
      <c r="DP172" s="140"/>
      <c r="DQ172" s="140"/>
      <c r="DR172" s="140"/>
      <c r="DS172" s="140"/>
      <c r="DT172" s="140"/>
      <c r="DU172" s="140"/>
      <c r="DV172" s="140"/>
      <c r="DW172" s="140"/>
      <c r="DX172" s="141"/>
    </row>
    <row r="173" spans="75:128" ht="23.25" customHeight="1" thickTop="1" x14ac:dyDescent="0.25">
      <c r="CF173" s="113"/>
      <c r="CG173" s="114"/>
      <c r="CH173" s="114"/>
      <c r="CI173" s="114"/>
      <c r="CJ173" s="114"/>
      <c r="CK173" s="114"/>
      <c r="CL173" s="114"/>
      <c r="CM173" s="114"/>
      <c r="CN173" s="114"/>
      <c r="CO173" s="114"/>
      <c r="CP173" s="114"/>
      <c r="CQ173" s="114"/>
      <c r="CR173" s="114"/>
      <c r="CS173" s="114"/>
      <c r="CT173" s="114"/>
      <c r="CU173" s="114"/>
      <c r="CV173" s="114"/>
      <c r="CW173" s="114"/>
      <c r="CX173" s="114"/>
      <c r="CY173" s="114"/>
      <c r="CZ173" s="114"/>
      <c r="DA173" s="114"/>
      <c r="DB173" s="114"/>
      <c r="DC173" s="114"/>
      <c r="DD173" s="114"/>
      <c r="DE173" s="114"/>
      <c r="DF173" s="114"/>
      <c r="DG173" s="114"/>
      <c r="DH173" s="114"/>
      <c r="DI173" s="114"/>
      <c r="DJ173" s="114"/>
      <c r="DK173" s="114"/>
      <c r="DL173" s="114"/>
      <c r="DM173" s="114"/>
      <c r="DN173" s="114"/>
      <c r="DO173" s="114"/>
      <c r="DP173" s="114"/>
      <c r="DQ173" s="114"/>
      <c r="DR173" s="114"/>
      <c r="DS173" s="114"/>
      <c r="DT173" s="114"/>
      <c r="DU173" s="114"/>
      <c r="DV173" s="114"/>
      <c r="DW173" s="114"/>
      <c r="DX173" s="115"/>
    </row>
    <row r="174" spans="75:128" ht="23.25" customHeight="1" x14ac:dyDescent="0.25">
      <c r="BW174" s="6" t="str">
        <f t="shared" ref="BW174:CD174" si="20">BK22</f>
        <v>24. KOLO</v>
      </c>
      <c r="BX174" s="6">
        <f t="shared" si="20"/>
        <v>0.54583333333333328</v>
      </c>
      <c r="BY174" s="6">
        <f t="shared" si="20"/>
        <v>50</v>
      </c>
      <c r="BZ174" s="6" t="str">
        <f t="shared" si="20"/>
        <v>HŘIŠTĚ</v>
      </c>
      <c r="CA174" s="6" t="str">
        <f t="shared" si="20"/>
        <v>skupina</v>
      </c>
      <c r="CB174" s="6">
        <f t="shared" si="20"/>
        <v>3</v>
      </c>
      <c r="CC174" s="6" t="str">
        <f t="shared" si="20"/>
        <v>:</v>
      </c>
      <c r="CD174" s="6">
        <f t="shared" si="20"/>
        <v>5</v>
      </c>
      <c r="CF174" s="120"/>
      <c r="CG174" s="761" t="str">
        <f>BW174</f>
        <v>24. KOLO</v>
      </c>
      <c r="CH174" s="761"/>
      <c r="CI174" s="761"/>
      <c r="CJ174" s="76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762">
        <f>BY174</f>
        <v>50</v>
      </c>
      <c r="CV174" s="762"/>
      <c r="CW174" s="763" t="s">
        <v>11</v>
      </c>
      <c r="CX174" s="763"/>
      <c r="CY174" s="763"/>
      <c r="CZ174" s="763"/>
      <c r="DA174" s="755" t="s">
        <v>12</v>
      </c>
      <c r="DB174" s="756">
        <f>BX174</f>
        <v>0.54583333333333328</v>
      </c>
      <c r="DC174" s="756"/>
      <c r="DD174" s="757" t="s">
        <v>9</v>
      </c>
      <c r="DE174" s="757"/>
      <c r="DF174" s="758" t="str">
        <f>CA175</f>
        <v>F</v>
      </c>
      <c r="DG174" s="121"/>
      <c r="DH174" s="121"/>
      <c r="DI174" s="121"/>
      <c r="DJ174" s="121"/>
      <c r="DK174" s="121"/>
      <c r="DL174" s="121"/>
      <c r="DM174" s="121"/>
      <c r="DN174" s="121"/>
      <c r="DO174" s="121"/>
      <c r="DP174" s="121"/>
      <c r="DQ174" s="121"/>
      <c r="DR174" s="122"/>
      <c r="DS174" s="759" t="s">
        <v>13</v>
      </c>
      <c r="DT174" s="759"/>
      <c r="DU174" s="759"/>
      <c r="DV174" s="760">
        <f>BZ175</f>
        <v>8</v>
      </c>
      <c r="DW174" s="760"/>
      <c r="DX174" s="123"/>
    </row>
    <row r="175" spans="75:128" ht="23.25" customHeight="1" x14ac:dyDescent="0.25">
      <c r="BZ175" s="6">
        <f>BN23</f>
        <v>8</v>
      </c>
      <c r="CA175" s="6" t="str">
        <f>BO23</f>
        <v>F</v>
      </c>
      <c r="CB175" s="6" t="str">
        <f>BP23</f>
        <v>Pečky "B"</v>
      </c>
      <c r="CC175" s="6">
        <f>BQ23</f>
        <v>0</v>
      </c>
      <c r="CD175" s="6" t="str">
        <f>BR23</f>
        <v>Kmochova "A"</v>
      </c>
      <c r="CF175" s="120"/>
      <c r="CG175" s="761"/>
      <c r="CH175" s="761"/>
      <c r="CI175" s="761"/>
      <c r="CJ175" s="76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762"/>
      <c r="CV175" s="762"/>
      <c r="CW175" s="763"/>
      <c r="CX175" s="763"/>
      <c r="CY175" s="763"/>
      <c r="CZ175" s="763"/>
      <c r="DA175" s="755"/>
      <c r="DB175" s="756"/>
      <c r="DC175" s="756"/>
      <c r="DD175" s="757"/>
      <c r="DE175" s="757"/>
      <c r="DF175" s="758"/>
      <c r="DG175" s="121"/>
      <c r="DH175" s="121"/>
      <c r="DI175" s="121"/>
      <c r="DJ175" s="121"/>
      <c r="DK175" s="121"/>
      <c r="DL175" s="121"/>
      <c r="DM175" s="121"/>
      <c r="DN175" s="121"/>
      <c r="DO175" s="121"/>
      <c r="DP175" s="121"/>
      <c r="DQ175" s="121"/>
      <c r="DR175" s="122"/>
      <c r="DS175" s="759"/>
      <c r="DT175" s="759"/>
      <c r="DU175" s="759"/>
      <c r="DV175" s="760"/>
      <c r="DW175" s="760"/>
      <c r="DX175" s="123"/>
    </row>
    <row r="176" spans="75:128" ht="23.25" customHeight="1" x14ac:dyDescent="0.25">
      <c r="CF176" s="120"/>
      <c r="CG176" s="128"/>
      <c r="CH176" s="128"/>
      <c r="CI176" s="128"/>
      <c r="CJ176" s="128"/>
      <c r="CK176" s="587" t="s">
        <v>16</v>
      </c>
      <c r="CL176" s="587"/>
      <c r="CM176" s="90">
        <f>CB174</f>
        <v>3</v>
      </c>
      <c r="CN176" s="91" t="s">
        <v>17</v>
      </c>
      <c r="CO176" s="585" t="str">
        <f>LOOKUP(CM176,$B$2:$B$9,$D$2:$D$9)</f>
        <v>Pečky "B"</v>
      </c>
      <c r="CP176" s="585"/>
      <c r="CQ176" s="585"/>
      <c r="CR176" s="585"/>
      <c r="CS176" s="585"/>
      <c r="CT176" s="585"/>
      <c r="CU176" s="585"/>
      <c r="CV176" s="585"/>
      <c r="CW176" s="585"/>
      <c r="CX176" s="585"/>
      <c r="CY176" s="789"/>
      <c r="CZ176" s="789"/>
      <c r="DA176" s="129"/>
      <c r="DB176" s="129"/>
      <c r="DC176" s="129"/>
      <c r="DD176" s="129"/>
      <c r="DE176" s="129"/>
      <c r="DF176" s="128"/>
      <c r="DG176" s="587" t="s">
        <v>16</v>
      </c>
      <c r="DH176" s="587"/>
      <c r="DI176" s="90">
        <f>CD174</f>
        <v>5</v>
      </c>
      <c r="DJ176" s="91" t="s">
        <v>17</v>
      </c>
      <c r="DK176" s="585" t="str">
        <f>LOOKUP(DI176,$B$2:$B$9,$D$2:$D$9)</f>
        <v>Kmochova "A"</v>
      </c>
      <c r="DL176" s="585"/>
      <c r="DM176" s="585"/>
      <c r="DN176" s="585"/>
      <c r="DO176" s="585"/>
      <c r="DP176" s="585"/>
      <c r="DQ176" s="585"/>
      <c r="DR176" s="585"/>
      <c r="DS176" s="585"/>
      <c r="DT176" s="585"/>
      <c r="DU176" s="585"/>
      <c r="DV176" s="585"/>
      <c r="DW176" s="585"/>
      <c r="DX176" s="123"/>
    </row>
    <row r="177" spans="75:128" ht="23.25" customHeight="1" x14ac:dyDescent="0.25">
      <c r="CF177" s="120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8"/>
      <c r="CV177" s="128"/>
      <c r="CW177" s="128"/>
      <c r="CX177" s="128"/>
      <c r="CY177" s="128"/>
      <c r="CZ177" s="128"/>
      <c r="DA177" s="128"/>
      <c r="DB177" s="128"/>
      <c r="DC177" s="128"/>
      <c r="DD177" s="128"/>
      <c r="DE177" s="128"/>
      <c r="DF177" s="128"/>
      <c r="DG177" s="128"/>
      <c r="DH177" s="128"/>
      <c r="DI177" s="128"/>
      <c r="DJ177" s="128"/>
      <c r="DK177" s="128"/>
      <c r="DL177" s="128"/>
      <c r="DM177" s="128"/>
      <c r="DN177" s="128"/>
      <c r="DO177" s="128"/>
      <c r="DP177" s="128"/>
      <c r="DQ177" s="128"/>
      <c r="DR177" s="131"/>
      <c r="DS177" s="131"/>
      <c r="DT177" s="131"/>
      <c r="DU177" s="131"/>
      <c r="DV177" s="131"/>
      <c r="DW177" s="131"/>
      <c r="DX177" s="123"/>
    </row>
    <row r="178" spans="75:128" ht="23.25" customHeight="1" x14ac:dyDescent="0.25">
      <c r="CF178" s="120"/>
      <c r="CG178" s="94" t="s">
        <v>21</v>
      </c>
      <c r="CH178" s="95">
        <f>CM176</f>
        <v>3</v>
      </c>
      <c r="CI178" s="96" t="s">
        <v>10</v>
      </c>
      <c r="CJ178" s="97">
        <v>1</v>
      </c>
      <c r="CK178" s="97">
        <v>2</v>
      </c>
      <c r="CL178" s="97">
        <v>3</v>
      </c>
      <c r="CM178" s="97">
        <v>4</v>
      </c>
      <c r="CN178" s="97">
        <v>5</v>
      </c>
      <c r="CO178" s="97">
        <v>6</v>
      </c>
      <c r="CP178" s="97">
        <v>7</v>
      </c>
      <c r="CQ178" s="97">
        <v>8</v>
      </c>
      <c r="CR178" s="97">
        <v>9</v>
      </c>
      <c r="CS178" s="97">
        <v>10</v>
      </c>
      <c r="CT178" s="97">
        <v>11</v>
      </c>
      <c r="CU178" s="97">
        <v>12</v>
      </c>
      <c r="CV178" s="97">
        <v>13</v>
      </c>
      <c r="CW178" s="97">
        <v>14</v>
      </c>
      <c r="CX178" s="97">
        <v>15</v>
      </c>
      <c r="CY178" s="97">
        <v>16</v>
      </c>
      <c r="CZ178" s="97">
        <v>17</v>
      </c>
      <c r="DA178" s="97">
        <v>18</v>
      </c>
      <c r="DB178" s="97">
        <v>19</v>
      </c>
      <c r="DC178" s="97">
        <v>20</v>
      </c>
      <c r="DD178" s="97">
        <v>21</v>
      </c>
      <c r="DE178" s="97">
        <v>22</v>
      </c>
      <c r="DF178" s="97">
        <v>23</v>
      </c>
      <c r="DG178" s="97">
        <v>24</v>
      </c>
      <c r="DH178" s="97">
        <v>25</v>
      </c>
      <c r="DI178" s="97">
        <v>26</v>
      </c>
      <c r="DJ178" s="97">
        <v>27</v>
      </c>
      <c r="DK178" s="97">
        <v>28</v>
      </c>
      <c r="DL178" s="97">
        <v>29</v>
      </c>
      <c r="DM178" s="97">
        <v>30</v>
      </c>
      <c r="DN178" s="97">
        <v>31</v>
      </c>
      <c r="DO178" s="97">
        <v>32</v>
      </c>
      <c r="DP178" s="97">
        <v>33</v>
      </c>
      <c r="DQ178" s="97">
        <v>34</v>
      </c>
      <c r="DR178" s="98">
        <v>35</v>
      </c>
      <c r="DS178" s="98">
        <v>36</v>
      </c>
      <c r="DT178" s="98">
        <v>37</v>
      </c>
      <c r="DU178" s="98">
        <v>38</v>
      </c>
      <c r="DV178" s="98">
        <v>39</v>
      </c>
      <c r="DW178" s="98">
        <v>40</v>
      </c>
      <c r="DX178" s="123"/>
    </row>
    <row r="179" spans="75:128" ht="23.25" customHeight="1" x14ac:dyDescent="0.25">
      <c r="CF179" s="120"/>
      <c r="CG179" s="134"/>
      <c r="CH179" s="135"/>
      <c r="CI179" s="136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  <c r="CW179" s="137"/>
      <c r="CX179" s="137"/>
      <c r="CY179" s="137"/>
      <c r="CZ179" s="137"/>
      <c r="DA179" s="137"/>
      <c r="DB179" s="137"/>
      <c r="DC179" s="137"/>
      <c r="DD179" s="137"/>
      <c r="DE179" s="137"/>
      <c r="DF179" s="137"/>
      <c r="DG179" s="137"/>
      <c r="DH179" s="137"/>
      <c r="DI179" s="137"/>
      <c r="DJ179" s="137"/>
      <c r="DK179" s="137"/>
      <c r="DL179" s="137"/>
      <c r="DM179" s="137"/>
      <c r="DN179" s="137"/>
      <c r="DO179" s="137"/>
      <c r="DP179" s="137"/>
      <c r="DQ179" s="137"/>
      <c r="DR179" s="138"/>
      <c r="DS179" s="138"/>
      <c r="DT179" s="138"/>
      <c r="DU179" s="138"/>
      <c r="DV179" s="138"/>
      <c r="DW179" s="138"/>
      <c r="DX179" s="123"/>
    </row>
    <row r="180" spans="75:128" ht="23.25" customHeight="1" x14ac:dyDescent="0.25">
      <c r="CF180" s="120"/>
      <c r="CG180" s="104" t="s">
        <v>21</v>
      </c>
      <c r="CH180" s="105">
        <f>DI176</f>
        <v>5</v>
      </c>
      <c r="CI180" s="106" t="s">
        <v>10</v>
      </c>
      <c r="CJ180" s="97">
        <v>1</v>
      </c>
      <c r="CK180" s="97">
        <v>2</v>
      </c>
      <c r="CL180" s="97">
        <v>3</v>
      </c>
      <c r="CM180" s="97">
        <v>4</v>
      </c>
      <c r="CN180" s="97">
        <v>5</v>
      </c>
      <c r="CO180" s="97">
        <v>6</v>
      </c>
      <c r="CP180" s="97">
        <v>7</v>
      </c>
      <c r="CQ180" s="97">
        <v>8</v>
      </c>
      <c r="CR180" s="97">
        <v>9</v>
      </c>
      <c r="CS180" s="97">
        <v>10</v>
      </c>
      <c r="CT180" s="97">
        <v>11</v>
      </c>
      <c r="CU180" s="97">
        <v>12</v>
      </c>
      <c r="CV180" s="97">
        <v>13</v>
      </c>
      <c r="CW180" s="97">
        <v>14</v>
      </c>
      <c r="CX180" s="97">
        <v>15</v>
      </c>
      <c r="CY180" s="97">
        <v>16</v>
      </c>
      <c r="CZ180" s="97">
        <v>17</v>
      </c>
      <c r="DA180" s="97">
        <v>18</v>
      </c>
      <c r="DB180" s="97">
        <v>19</v>
      </c>
      <c r="DC180" s="97">
        <v>20</v>
      </c>
      <c r="DD180" s="97">
        <v>21</v>
      </c>
      <c r="DE180" s="97">
        <v>22</v>
      </c>
      <c r="DF180" s="97">
        <v>23</v>
      </c>
      <c r="DG180" s="97">
        <v>24</v>
      </c>
      <c r="DH180" s="97">
        <v>25</v>
      </c>
      <c r="DI180" s="97">
        <v>26</v>
      </c>
      <c r="DJ180" s="97">
        <v>27</v>
      </c>
      <c r="DK180" s="97">
        <v>28</v>
      </c>
      <c r="DL180" s="97">
        <v>29</v>
      </c>
      <c r="DM180" s="97">
        <v>30</v>
      </c>
      <c r="DN180" s="97">
        <v>31</v>
      </c>
      <c r="DO180" s="97">
        <v>32</v>
      </c>
      <c r="DP180" s="97">
        <v>33</v>
      </c>
      <c r="DQ180" s="97">
        <v>34</v>
      </c>
      <c r="DR180" s="98">
        <v>35</v>
      </c>
      <c r="DS180" s="98">
        <v>36</v>
      </c>
      <c r="DT180" s="98">
        <v>37</v>
      </c>
      <c r="DU180" s="98">
        <v>38</v>
      </c>
      <c r="DV180" s="98">
        <v>39</v>
      </c>
      <c r="DW180" s="98">
        <v>40</v>
      </c>
      <c r="DX180" s="123"/>
    </row>
    <row r="181" spans="75:128" ht="23.25" customHeight="1" thickBot="1" x14ac:dyDescent="0.3">
      <c r="CF181" s="139"/>
      <c r="CG181" s="140"/>
      <c r="CH181" s="140"/>
      <c r="CI181" s="140"/>
      <c r="CJ181" s="140"/>
      <c r="CK181" s="140"/>
      <c r="CL181" s="140"/>
      <c r="CM181" s="140"/>
      <c r="CN181" s="140"/>
      <c r="CO181" s="140"/>
      <c r="CP181" s="140"/>
      <c r="CQ181" s="140"/>
      <c r="CR181" s="140"/>
      <c r="CS181" s="140"/>
      <c r="CT181" s="140"/>
      <c r="CU181" s="140"/>
      <c r="CV181" s="140"/>
      <c r="CW181" s="140"/>
      <c r="CX181" s="140"/>
      <c r="CY181" s="140"/>
      <c r="CZ181" s="140"/>
      <c r="DA181" s="140"/>
      <c r="DB181" s="140"/>
      <c r="DC181" s="140"/>
      <c r="DD181" s="140"/>
      <c r="DE181" s="140"/>
      <c r="DF181" s="140"/>
      <c r="DG181" s="140"/>
      <c r="DH181" s="140"/>
      <c r="DI181" s="140"/>
      <c r="DJ181" s="140"/>
      <c r="DK181" s="140"/>
      <c r="DL181" s="140"/>
      <c r="DM181" s="140"/>
      <c r="DN181" s="140"/>
      <c r="DO181" s="140"/>
      <c r="DP181" s="140"/>
      <c r="DQ181" s="140"/>
      <c r="DR181" s="140"/>
      <c r="DS181" s="140"/>
      <c r="DT181" s="140"/>
      <c r="DU181" s="140"/>
      <c r="DV181" s="140"/>
      <c r="DW181" s="140"/>
      <c r="DX181" s="141"/>
    </row>
    <row r="182" spans="75:128" ht="23.25" customHeight="1" thickTop="1" thickBot="1" x14ac:dyDescent="0.3"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</row>
    <row r="183" spans="75:128" ht="23.25" customHeight="1" thickTop="1" x14ac:dyDescent="0.25">
      <c r="CF183" s="113"/>
      <c r="CG183" s="114"/>
      <c r="CH183" s="114"/>
      <c r="CI183" s="114"/>
      <c r="CJ183" s="114"/>
      <c r="CK183" s="114"/>
      <c r="CL183" s="114"/>
      <c r="CM183" s="114"/>
      <c r="CN183" s="114"/>
      <c r="CO183" s="114"/>
      <c r="CP183" s="114"/>
      <c r="CQ183" s="114"/>
      <c r="CR183" s="114"/>
      <c r="CS183" s="114"/>
      <c r="CT183" s="114"/>
      <c r="CU183" s="114"/>
      <c r="CV183" s="114"/>
      <c r="CW183" s="114"/>
      <c r="CX183" s="114"/>
      <c r="CY183" s="114"/>
      <c r="CZ183" s="114"/>
      <c r="DA183" s="114"/>
      <c r="DB183" s="114"/>
      <c r="DC183" s="114"/>
      <c r="DD183" s="114"/>
      <c r="DE183" s="114"/>
      <c r="DF183" s="114"/>
      <c r="DG183" s="114"/>
      <c r="DH183" s="114"/>
      <c r="DI183" s="114"/>
      <c r="DJ183" s="114"/>
      <c r="DK183" s="114"/>
      <c r="DL183" s="114"/>
      <c r="DM183" s="114"/>
      <c r="DN183" s="114"/>
      <c r="DO183" s="114"/>
      <c r="DP183" s="114"/>
      <c r="DQ183" s="114"/>
      <c r="DR183" s="114"/>
      <c r="DS183" s="114"/>
      <c r="DT183" s="114"/>
      <c r="DU183" s="114"/>
      <c r="DV183" s="114"/>
      <c r="DW183" s="114"/>
      <c r="DX183" s="115"/>
    </row>
    <row r="184" spans="75:128" ht="23.25" customHeight="1" x14ac:dyDescent="0.25">
      <c r="BW184" s="6" t="str">
        <f t="shared" ref="BW184:CD184" si="21">BK24</f>
        <v>24. KOLO</v>
      </c>
      <c r="BX184" s="6">
        <f t="shared" si="21"/>
        <v>0.55416666666666659</v>
      </c>
      <c r="BY184" s="6">
        <f t="shared" si="21"/>
        <v>51</v>
      </c>
      <c r="BZ184" s="6" t="str">
        <f t="shared" si="21"/>
        <v>HŘIŠTĚ</v>
      </c>
      <c r="CA184" s="6" t="str">
        <f t="shared" si="21"/>
        <v>skupina</v>
      </c>
      <c r="CB184" s="6">
        <f t="shared" si="21"/>
        <v>2</v>
      </c>
      <c r="CC184" s="6" t="str">
        <f t="shared" si="21"/>
        <v>:</v>
      </c>
      <c r="CD184" s="6">
        <f t="shared" si="21"/>
        <v>4</v>
      </c>
      <c r="CF184" s="120"/>
      <c r="CG184" s="761" t="str">
        <f>BW184</f>
        <v>24. KOLO</v>
      </c>
      <c r="CH184" s="761"/>
      <c r="CI184" s="761"/>
      <c r="CJ184" s="76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762">
        <f>BY184</f>
        <v>51</v>
      </c>
      <c r="CV184" s="762"/>
      <c r="CW184" s="763" t="s">
        <v>11</v>
      </c>
      <c r="CX184" s="763"/>
      <c r="CY184" s="763"/>
      <c r="CZ184" s="763"/>
      <c r="DA184" s="755" t="s">
        <v>12</v>
      </c>
      <c r="DB184" s="756">
        <f>BX184</f>
        <v>0.55416666666666659</v>
      </c>
      <c r="DC184" s="756"/>
      <c r="DD184" s="757" t="s">
        <v>9</v>
      </c>
      <c r="DE184" s="757"/>
      <c r="DF184" s="758" t="str">
        <f>CA185</f>
        <v>F</v>
      </c>
      <c r="DG184" s="121"/>
      <c r="DH184" s="121"/>
      <c r="DI184" s="121"/>
      <c r="DJ184" s="121"/>
      <c r="DK184" s="121"/>
      <c r="DL184" s="121"/>
      <c r="DM184" s="121"/>
      <c r="DN184" s="121"/>
      <c r="DO184" s="121"/>
      <c r="DP184" s="121"/>
      <c r="DQ184" s="121"/>
      <c r="DR184" s="122"/>
      <c r="DS184" s="759" t="s">
        <v>13</v>
      </c>
      <c r="DT184" s="759"/>
      <c r="DU184" s="759"/>
      <c r="DV184" s="760">
        <f>BZ185</f>
        <v>8</v>
      </c>
      <c r="DW184" s="760"/>
      <c r="DX184" s="123"/>
    </row>
    <row r="185" spans="75:128" ht="23.25" customHeight="1" x14ac:dyDescent="0.25">
      <c r="BZ185" s="6">
        <f>BN25</f>
        <v>8</v>
      </c>
      <c r="CA185" s="6" t="str">
        <f>BO25</f>
        <v>F</v>
      </c>
      <c r="CB185" s="6" t="str">
        <f>BP25</f>
        <v>Pečky "A"</v>
      </c>
      <c r="CC185" s="6">
        <f>BQ25</f>
        <v>0</v>
      </c>
      <c r="CD185" s="6" t="str">
        <f>BR25</f>
        <v>Ovčárecká "A"</v>
      </c>
      <c r="CF185" s="120"/>
      <c r="CG185" s="761"/>
      <c r="CH185" s="761"/>
      <c r="CI185" s="761"/>
      <c r="CJ185" s="76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762"/>
      <c r="CV185" s="762"/>
      <c r="CW185" s="763"/>
      <c r="CX185" s="763"/>
      <c r="CY185" s="763"/>
      <c r="CZ185" s="763"/>
      <c r="DA185" s="755"/>
      <c r="DB185" s="756"/>
      <c r="DC185" s="756"/>
      <c r="DD185" s="757"/>
      <c r="DE185" s="757"/>
      <c r="DF185" s="758"/>
      <c r="DG185" s="121"/>
      <c r="DH185" s="121"/>
      <c r="DI185" s="121"/>
      <c r="DJ185" s="121"/>
      <c r="DK185" s="121"/>
      <c r="DL185" s="121"/>
      <c r="DM185" s="121"/>
      <c r="DN185" s="121"/>
      <c r="DO185" s="121"/>
      <c r="DP185" s="121"/>
      <c r="DQ185" s="121"/>
      <c r="DR185" s="122"/>
      <c r="DS185" s="759"/>
      <c r="DT185" s="759"/>
      <c r="DU185" s="759"/>
      <c r="DV185" s="760"/>
      <c r="DW185" s="760"/>
      <c r="DX185" s="123"/>
    </row>
    <row r="186" spans="75:128" ht="23.25" customHeight="1" x14ac:dyDescent="0.25">
      <c r="CF186" s="120"/>
      <c r="CG186" s="128"/>
      <c r="CH186" s="128"/>
      <c r="CI186" s="128"/>
      <c r="CJ186" s="128"/>
      <c r="CK186" s="587" t="s">
        <v>16</v>
      </c>
      <c r="CL186" s="587"/>
      <c r="CM186" s="90">
        <f>CB184</f>
        <v>2</v>
      </c>
      <c r="CN186" s="91" t="s">
        <v>17</v>
      </c>
      <c r="CO186" s="585" t="str">
        <f>LOOKUP(CM186,$B$2:$B$9,$D$2:$D$9)</f>
        <v>Pečky "A"</v>
      </c>
      <c r="CP186" s="585"/>
      <c r="CQ186" s="585"/>
      <c r="CR186" s="585"/>
      <c r="CS186" s="585"/>
      <c r="CT186" s="585"/>
      <c r="CU186" s="585"/>
      <c r="CV186" s="585"/>
      <c r="CW186" s="585"/>
      <c r="CX186" s="585"/>
      <c r="CY186" s="789"/>
      <c r="CZ186" s="789"/>
      <c r="DA186" s="129"/>
      <c r="DB186" s="129"/>
      <c r="DC186" s="129"/>
      <c r="DD186" s="129"/>
      <c r="DE186" s="129"/>
      <c r="DF186" s="128"/>
      <c r="DG186" s="587" t="s">
        <v>16</v>
      </c>
      <c r="DH186" s="587"/>
      <c r="DI186" s="90">
        <f>CD184</f>
        <v>4</v>
      </c>
      <c r="DJ186" s="91" t="s">
        <v>17</v>
      </c>
      <c r="DK186" s="585" t="str">
        <f>LOOKUP(DI186,$B$2:$B$9,$D$2:$D$9)</f>
        <v>Ovčárecká "A"</v>
      </c>
      <c r="DL186" s="585"/>
      <c r="DM186" s="585"/>
      <c r="DN186" s="585"/>
      <c r="DO186" s="585"/>
      <c r="DP186" s="585"/>
      <c r="DQ186" s="585"/>
      <c r="DR186" s="585"/>
      <c r="DS186" s="585"/>
      <c r="DT186" s="585"/>
      <c r="DU186" s="585"/>
      <c r="DV186" s="585"/>
      <c r="DW186" s="585"/>
      <c r="DX186" s="123"/>
    </row>
    <row r="187" spans="75:128" ht="23.25" customHeight="1" x14ac:dyDescent="0.25">
      <c r="CF187" s="120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8"/>
      <c r="CV187" s="128"/>
      <c r="CW187" s="128"/>
      <c r="CX187" s="128"/>
      <c r="CY187" s="128"/>
      <c r="CZ187" s="128"/>
      <c r="DA187" s="128"/>
      <c r="DB187" s="128"/>
      <c r="DC187" s="128"/>
      <c r="DD187" s="128"/>
      <c r="DE187" s="128"/>
      <c r="DF187" s="128"/>
      <c r="DG187" s="128"/>
      <c r="DH187" s="128"/>
      <c r="DI187" s="128"/>
      <c r="DJ187" s="128"/>
      <c r="DK187" s="128"/>
      <c r="DL187" s="128"/>
      <c r="DM187" s="128"/>
      <c r="DN187" s="128"/>
      <c r="DO187" s="128"/>
      <c r="DP187" s="128"/>
      <c r="DQ187" s="128"/>
      <c r="DR187" s="131"/>
      <c r="DS187" s="131"/>
      <c r="DT187" s="131"/>
      <c r="DU187" s="131"/>
      <c r="DV187" s="131"/>
      <c r="DW187" s="131"/>
      <c r="DX187" s="123"/>
    </row>
    <row r="188" spans="75:128" ht="23.25" customHeight="1" x14ac:dyDescent="0.25">
      <c r="CF188" s="120"/>
      <c r="CG188" s="94" t="s">
        <v>21</v>
      </c>
      <c r="CH188" s="95">
        <f>CM186</f>
        <v>2</v>
      </c>
      <c r="CI188" s="96" t="s">
        <v>10</v>
      </c>
      <c r="CJ188" s="97">
        <v>1</v>
      </c>
      <c r="CK188" s="97">
        <v>2</v>
      </c>
      <c r="CL188" s="97">
        <v>3</v>
      </c>
      <c r="CM188" s="97">
        <v>4</v>
      </c>
      <c r="CN188" s="97">
        <v>5</v>
      </c>
      <c r="CO188" s="97">
        <v>6</v>
      </c>
      <c r="CP188" s="97">
        <v>7</v>
      </c>
      <c r="CQ188" s="97">
        <v>8</v>
      </c>
      <c r="CR188" s="97">
        <v>9</v>
      </c>
      <c r="CS188" s="97">
        <v>10</v>
      </c>
      <c r="CT188" s="97">
        <v>11</v>
      </c>
      <c r="CU188" s="97">
        <v>12</v>
      </c>
      <c r="CV188" s="97">
        <v>13</v>
      </c>
      <c r="CW188" s="97">
        <v>14</v>
      </c>
      <c r="CX188" s="97">
        <v>15</v>
      </c>
      <c r="CY188" s="97">
        <v>16</v>
      </c>
      <c r="CZ188" s="97">
        <v>17</v>
      </c>
      <c r="DA188" s="97">
        <v>18</v>
      </c>
      <c r="DB188" s="97">
        <v>19</v>
      </c>
      <c r="DC188" s="97">
        <v>20</v>
      </c>
      <c r="DD188" s="97">
        <v>21</v>
      </c>
      <c r="DE188" s="97">
        <v>22</v>
      </c>
      <c r="DF188" s="97">
        <v>23</v>
      </c>
      <c r="DG188" s="97">
        <v>24</v>
      </c>
      <c r="DH188" s="97">
        <v>25</v>
      </c>
      <c r="DI188" s="97">
        <v>26</v>
      </c>
      <c r="DJ188" s="97">
        <v>27</v>
      </c>
      <c r="DK188" s="97">
        <v>28</v>
      </c>
      <c r="DL188" s="97">
        <v>29</v>
      </c>
      <c r="DM188" s="97">
        <v>30</v>
      </c>
      <c r="DN188" s="97">
        <v>31</v>
      </c>
      <c r="DO188" s="97">
        <v>32</v>
      </c>
      <c r="DP188" s="97">
        <v>33</v>
      </c>
      <c r="DQ188" s="97">
        <v>34</v>
      </c>
      <c r="DR188" s="98">
        <v>35</v>
      </c>
      <c r="DS188" s="98">
        <v>36</v>
      </c>
      <c r="DT188" s="98">
        <v>37</v>
      </c>
      <c r="DU188" s="98">
        <v>38</v>
      </c>
      <c r="DV188" s="98">
        <v>39</v>
      </c>
      <c r="DW188" s="98">
        <v>40</v>
      </c>
      <c r="DX188" s="123"/>
    </row>
    <row r="189" spans="75:128" ht="23.25" customHeight="1" x14ac:dyDescent="0.25">
      <c r="CF189" s="120"/>
      <c r="CG189" s="134"/>
      <c r="CH189" s="135"/>
      <c r="CI189" s="136"/>
      <c r="CJ189" s="137"/>
      <c r="CK189" s="137"/>
      <c r="CL189" s="137"/>
      <c r="CM189" s="137"/>
      <c r="CN189" s="137"/>
      <c r="CO189" s="137"/>
      <c r="CP189" s="137"/>
      <c r="CQ189" s="137"/>
      <c r="CR189" s="137"/>
      <c r="CS189" s="137"/>
      <c r="CT189" s="137"/>
      <c r="CU189" s="137"/>
      <c r="CV189" s="137"/>
      <c r="CW189" s="137"/>
      <c r="CX189" s="137"/>
      <c r="CY189" s="137"/>
      <c r="CZ189" s="137"/>
      <c r="DA189" s="137"/>
      <c r="DB189" s="137"/>
      <c r="DC189" s="137"/>
      <c r="DD189" s="137"/>
      <c r="DE189" s="137"/>
      <c r="DF189" s="137"/>
      <c r="DG189" s="137"/>
      <c r="DH189" s="137"/>
      <c r="DI189" s="137"/>
      <c r="DJ189" s="137"/>
      <c r="DK189" s="137"/>
      <c r="DL189" s="137"/>
      <c r="DM189" s="137"/>
      <c r="DN189" s="137"/>
      <c r="DO189" s="137"/>
      <c r="DP189" s="137"/>
      <c r="DQ189" s="137"/>
      <c r="DR189" s="138"/>
      <c r="DS189" s="138"/>
      <c r="DT189" s="138"/>
      <c r="DU189" s="138"/>
      <c r="DV189" s="138"/>
      <c r="DW189" s="138"/>
      <c r="DX189" s="123"/>
    </row>
    <row r="190" spans="75:128" ht="23.25" customHeight="1" x14ac:dyDescent="0.25">
      <c r="CF190" s="120"/>
      <c r="CG190" s="104" t="s">
        <v>21</v>
      </c>
      <c r="CH190" s="105">
        <f>DI186</f>
        <v>4</v>
      </c>
      <c r="CI190" s="106" t="s">
        <v>10</v>
      </c>
      <c r="CJ190" s="97">
        <v>1</v>
      </c>
      <c r="CK190" s="97">
        <v>2</v>
      </c>
      <c r="CL190" s="97">
        <v>3</v>
      </c>
      <c r="CM190" s="97">
        <v>4</v>
      </c>
      <c r="CN190" s="97">
        <v>5</v>
      </c>
      <c r="CO190" s="97">
        <v>6</v>
      </c>
      <c r="CP190" s="97">
        <v>7</v>
      </c>
      <c r="CQ190" s="97">
        <v>8</v>
      </c>
      <c r="CR190" s="97">
        <v>9</v>
      </c>
      <c r="CS190" s="97">
        <v>10</v>
      </c>
      <c r="CT190" s="97">
        <v>11</v>
      </c>
      <c r="CU190" s="97">
        <v>12</v>
      </c>
      <c r="CV190" s="97">
        <v>13</v>
      </c>
      <c r="CW190" s="97">
        <v>14</v>
      </c>
      <c r="CX190" s="97">
        <v>15</v>
      </c>
      <c r="CY190" s="97">
        <v>16</v>
      </c>
      <c r="CZ190" s="97">
        <v>17</v>
      </c>
      <c r="DA190" s="97">
        <v>18</v>
      </c>
      <c r="DB190" s="97">
        <v>19</v>
      </c>
      <c r="DC190" s="97">
        <v>20</v>
      </c>
      <c r="DD190" s="97">
        <v>21</v>
      </c>
      <c r="DE190" s="97">
        <v>22</v>
      </c>
      <c r="DF190" s="97">
        <v>23</v>
      </c>
      <c r="DG190" s="97">
        <v>24</v>
      </c>
      <c r="DH190" s="97">
        <v>25</v>
      </c>
      <c r="DI190" s="97">
        <v>26</v>
      </c>
      <c r="DJ190" s="97">
        <v>27</v>
      </c>
      <c r="DK190" s="97">
        <v>28</v>
      </c>
      <c r="DL190" s="97">
        <v>29</v>
      </c>
      <c r="DM190" s="97">
        <v>30</v>
      </c>
      <c r="DN190" s="97">
        <v>31</v>
      </c>
      <c r="DO190" s="97">
        <v>32</v>
      </c>
      <c r="DP190" s="97">
        <v>33</v>
      </c>
      <c r="DQ190" s="97">
        <v>34</v>
      </c>
      <c r="DR190" s="98">
        <v>35</v>
      </c>
      <c r="DS190" s="98">
        <v>36</v>
      </c>
      <c r="DT190" s="98">
        <v>37</v>
      </c>
      <c r="DU190" s="98">
        <v>38</v>
      </c>
      <c r="DV190" s="98">
        <v>39</v>
      </c>
      <c r="DW190" s="98">
        <v>40</v>
      </c>
      <c r="DX190" s="123"/>
    </row>
    <row r="191" spans="75:128" ht="23.25" customHeight="1" thickBot="1" x14ac:dyDescent="0.3">
      <c r="CF191" s="139"/>
      <c r="CG191" s="140"/>
      <c r="CH191" s="140"/>
      <c r="CI191" s="140"/>
      <c r="CJ191" s="140"/>
      <c r="CK191" s="140"/>
      <c r="CL191" s="140"/>
      <c r="CM191" s="140"/>
      <c r="CN191" s="140"/>
      <c r="CO191" s="140"/>
      <c r="CP191" s="140"/>
      <c r="CQ191" s="140"/>
      <c r="CR191" s="140"/>
      <c r="CS191" s="140"/>
      <c r="CT191" s="140"/>
      <c r="CU191" s="140"/>
      <c r="CV191" s="140"/>
      <c r="CW191" s="140"/>
      <c r="CX191" s="140"/>
      <c r="CY191" s="140"/>
      <c r="CZ191" s="140"/>
      <c r="DA191" s="140"/>
      <c r="DB191" s="140"/>
      <c r="DC191" s="140"/>
      <c r="DD191" s="140"/>
      <c r="DE191" s="140"/>
      <c r="DF191" s="140"/>
      <c r="DG191" s="140"/>
      <c r="DH191" s="140"/>
      <c r="DI191" s="140"/>
      <c r="DJ191" s="140"/>
      <c r="DK191" s="140"/>
      <c r="DL191" s="140"/>
      <c r="DM191" s="140"/>
      <c r="DN191" s="140"/>
      <c r="DO191" s="140"/>
      <c r="DP191" s="140"/>
      <c r="DQ191" s="140"/>
      <c r="DR191" s="140"/>
      <c r="DS191" s="140"/>
      <c r="DT191" s="140"/>
      <c r="DU191" s="140"/>
      <c r="DV191" s="140"/>
      <c r="DW191" s="140"/>
      <c r="DX191" s="141"/>
    </row>
    <row r="192" spans="75:128" ht="23.25" customHeight="1" thickTop="1" x14ac:dyDescent="0.25">
      <c r="CF192" s="113"/>
      <c r="CG192" s="114"/>
      <c r="CH192" s="114"/>
      <c r="CI192" s="114"/>
      <c r="CJ192" s="114"/>
      <c r="CK192" s="114"/>
      <c r="CL192" s="114"/>
      <c r="CM192" s="114"/>
      <c r="CN192" s="114"/>
      <c r="CO192" s="114"/>
      <c r="CP192" s="114"/>
      <c r="CQ192" s="114"/>
      <c r="CR192" s="114"/>
      <c r="CS192" s="114"/>
      <c r="CT192" s="114"/>
      <c r="CU192" s="114"/>
      <c r="CV192" s="114"/>
      <c r="CW192" s="114"/>
      <c r="CX192" s="114"/>
      <c r="CY192" s="114"/>
      <c r="CZ192" s="114"/>
      <c r="DA192" s="114"/>
      <c r="DB192" s="114"/>
      <c r="DC192" s="114"/>
      <c r="DD192" s="114"/>
      <c r="DE192" s="114"/>
      <c r="DF192" s="114"/>
      <c r="DG192" s="114"/>
      <c r="DH192" s="114"/>
      <c r="DI192" s="114"/>
      <c r="DJ192" s="114"/>
      <c r="DK192" s="114"/>
      <c r="DL192" s="114"/>
      <c r="DM192" s="114"/>
      <c r="DN192" s="114"/>
      <c r="DO192" s="114"/>
      <c r="DP192" s="114"/>
      <c r="DQ192" s="114"/>
      <c r="DR192" s="114"/>
      <c r="DS192" s="114"/>
      <c r="DT192" s="114"/>
      <c r="DU192" s="114"/>
      <c r="DV192" s="114"/>
      <c r="DW192" s="114"/>
      <c r="DX192" s="115"/>
    </row>
    <row r="193" spans="84:128" ht="23.25" customHeight="1" x14ac:dyDescent="0.25">
      <c r="CF193" s="120"/>
      <c r="CG193" s="761"/>
      <c r="CH193" s="761"/>
      <c r="CI193" s="761"/>
      <c r="CJ193" s="76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762"/>
      <c r="CV193" s="762"/>
      <c r="CW193" s="763" t="s">
        <v>11</v>
      </c>
      <c r="CX193" s="763"/>
      <c r="CY193" s="763"/>
      <c r="CZ193" s="763"/>
      <c r="DA193" s="755" t="s">
        <v>12</v>
      </c>
      <c r="DB193" s="756"/>
      <c r="DC193" s="756"/>
      <c r="DD193" s="757" t="s">
        <v>9</v>
      </c>
      <c r="DE193" s="757"/>
      <c r="DF193" s="758"/>
      <c r="DG193" s="121"/>
      <c r="DH193" s="121"/>
      <c r="DI193" s="121"/>
      <c r="DJ193" s="121"/>
      <c r="DK193" s="121"/>
      <c r="DL193" s="121"/>
      <c r="DM193" s="121"/>
      <c r="DN193" s="121"/>
      <c r="DO193" s="121"/>
      <c r="DP193" s="121"/>
      <c r="DQ193" s="121"/>
      <c r="DR193" s="122"/>
      <c r="DS193" s="759" t="s">
        <v>13</v>
      </c>
      <c r="DT193" s="759"/>
      <c r="DU193" s="759"/>
      <c r="DV193" s="760"/>
      <c r="DW193" s="760"/>
      <c r="DX193" s="123"/>
    </row>
    <row r="194" spans="84:128" ht="23.25" customHeight="1" x14ac:dyDescent="0.25">
      <c r="CF194" s="120"/>
      <c r="CG194" s="761"/>
      <c r="CH194" s="761"/>
      <c r="CI194" s="761"/>
      <c r="CJ194" s="76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762"/>
      <c r="CV194" s="762"/>
      <c r="CW194" s="763"/>
      <c r="CX194" s="763"/>
      <c r="CY194" s="763"/>
      <c r="CZ194" s="763"/>
      <c r="DA194" s="755"/>
      <c r="DB194" s="756"/>
      <c r="DC194" s="756"/>
      <c r="DD194" s="757"/>
      <c r="DE194" s="757"/>
      <c r="DF194" s="758"/>
      <c r="DG194" s="121"/>
      <c r="DH194" s="121"/>
      <c r="DI194" s="121"/>
      <c r="DJ194" s="121"/>
      <c r="DK194" s="121"/>
      <c r="DL194" s="121"/>
      <c r="DM194" s="121"/>
      <c r="DN194" s="121"/>
      <c r="DO194" s="121"/>
      <c r="DP194" s="121"/>
      <c r="DQ194" s="121"/>
      <c r="DR194" s="122"/>
      <c r="DS194" s="759"/>
      <c r="DT194" s="759"/>
      <c r="DU194" s="759"/>
      <c r="DV194" s="760"/>
      <c r="DW194" s="760"/>
      <c r="DX194" s="123"/>
    </row>
    <row r="195" spans="84:128" ht="23.25" customHeight="1" x14ac:dyDescent="0.25">
      <c r="CF195" s="120"/>
      <c r="CG195" s="128"/>
      <c r="CH195" s="128"/>
      <c r="CI195" s="128"/>
      <c r="CJ195" s="128"/>
      <c r="CK195" s="587" t="s">
        <v>16</v>
      </c>
      <c r="CL195" s="587"/>
      <c r="CM195" s="90"/>
      <c r="CN195" s="91" t="s">
        <v>17</v>
      </c>
      <c r="CO195" s="585"/>
      <c r="CP195" s="585"/>
      <c r="CQ195" s="585"/>
      <c r="CR195" s="585"/>
      <c r="CS195" s="585"/>
      <c r="CT195" s="585"/>
      <c r="CU195" s="585"/>
      <c r="CV195" s="585"/>
      <c r="CW195" s="585"/>
      <c r="CX195" s="585"/>
      <c r="CY195" s="789"/>
      <c r="CZ195" s="789"/>
      <c r="DA195" s="129"/>
      <c r="DB195" s="129"/>
      <c r="DC195" s="129"/>
      <c r="DD195" s="129"/>
      <c r="DE195" s="129"/>
      <c r="DF195" s="128"/>
      <c r="DG195" s="587" t="s">
        <v>16</v>
      </c>
      <c r="DH195" s="587"/>
      <c r="DI195" s="90"/>
      <c r="DJ195" s="91" t="s">
        <v>17</v>
      </c>
      <c r="DK195" s="585"/>
      <c r="DL195" s="585"/>
      <c r="DM195" s="585"/>
      <c r="DN195" s="585"/>
      <c r="DO195" s="585"/>
      <c r="DP195" s="585"/>
      <c r="DQ195" s="585"/>
      <c r="DR195" s="585"/>
      <c r="DS195" s="585"/>
      <c r="DT195" s="585"/>
      <c r="DU195" s="585"/>
      <c r="DV195" s="585"/>
      <c r="DW195" s="585"/>
      <c r="DX195" s="123"/>
    </row>
    <row r="196" spans="84:128" ht="23.25" customHeight="1" x14ac:dyDescent="0.25">
      <c r="CF196" s="120"/>
      <c r="CG196" s="128"/>
      <c r="CH196" s="128"/>
      <c r="CI196" s="128"/>
      <c r="CJ196" s="128"/>
      <c r="CK196" s="128"/>
      <c r="CL196" s="128"/>
      <c r="CM196" s="128"/>
      <c r="CN196" s="128"/>
      <c r="CO196" s="128"/>
      <c r="CP196" s="128"/>
      <c r="CQ196" s="128"/>
      <c r="CR196" s="128"/>
      <c r="CS196" s="128"/>
      <c r="CT196" s="128"/>
      <c r="CU196" s="128"/>
      <c r="CV196" s="128"/>
      <c r="CW196" s="128"/>
      <c r="CX196" s="128"/>
      <c r="CY196" s="128"/>
      <c r="CZ196" s="128"/>
      <c r="DA196" s="128"/>
      <c r="DB196" s="128"/>
      <c r="DC196" s="128"/>
      <c r="DD196" s="128"/>
      <c r="DE196" s="128"/>
      <c r="DF196" s="128"/>
      <c r="DG196" s="128"/>
      <c r="DH196" s="128"/>
      <c r="DI196" s="128"/>
      <c r="DJ196" s="128"/>
      <c r="DK196" s="128"/>
      <c r="DL196" s="128"/>
      <c r="DM196" s="128"/>
      <c r="DN196" s="128"/>
      <c r="DO196" s="128"/>
      <c r="DP196" s="128"/>
      <c r="DQ196" s="128"/>
      <c r="DR196" s="131"/>
      <c r="DS196" s="131"/>
      <c r="DT196" s="131"/>
      <c r="DU196" s="131"/>
      <c r="DV196" s="131"/>
      <c r="DW196" s="131"/>
      <c r="DX196" s="123"/>
    </row>
    <row r="197" spans="84:128" ht="23.25" customHeight="1" x14ac:dyDescent="0.25">
      <c r="CF197" s="120"/>
      <c r="CG197" s="94" t="s">
        <v>21</v>
      </c>
      <c r="CH197" s="95"/>
      <c r="CI197" s="96" t="s">
        <v>10</v>
      </c>
      <c r="CJ197" s="97">
        <v>1</v>
      </c>
      <c r="CK197" s="97">
        <v>2</v>
      </c>
      <c r="CL197" s="97">
        <v>3</v>
      </c>
      <c r="CM197" s="97">
        <v>4</v>
      </c>
      <c r="CN197" s="97">
        <v>5</v>
      </c>
      <c r="CO197" s="97">
        <v>6</v>
      </c>
      <c r="CP197" s="97">
        <v>7</v>
      </c>
      <c r="CQ197" s="97">
        <v>8</v>
      </c>
      <c r="CR197" s="97">
        <v>9</v>
      </c>
      <c r="CS197" s="97">
        <v>10</v>
      </c>
      <c r="CT197" s="97">
        <v>11</v>
      </c>
      <c r="CU197" s="97">
        <v>12</v>
      </c>
      <c r="CV197" s="97">
        <v>13</v>
      </c>
      <c r="CW197" s="97">
        <v>14</v>
      </c>
      <c r="CX197" s="97">
        <v>15</v>
      </c>
      <c r="CY197" s="97">
        <v>16</v>
      </c>
      <c r="CZ197" s="97">
        <v>17</v>
      </c>
      <c r="DA197" s="97">
        <v>18</v>
      </c>
      <c r="DB197" s="97">
        <v>19</v>
      </c>
      <c r="DC197" s="97">
        <v>20</v>
      </c>
      <c r="DD197" s="97">
        <v>21</v>
      </c>
      <c r="DE197" s="97">
        <v>22</v>
      </c>
      <c r="DF197" s="97">
        <v>23</v>
      </c>
      <c r="DG197" s="97">
        <v>24</v>
      </c>
      <c r="DH197" s="97">
        <v>25</v>
      </c>
      <c r="DI197" s="97">
        <v>26</v>
      </c>
      <c r="DJ197" s="97">
        <v>27</v>
      </c>
      <c r="DK197" s="97">
        <v>28</v>
      </c>
      <c r="DL197" s="97">
        <v>29</v>
      </c>
      <c r="DM197" s="97">
        <v>30</v>
      </c>
      <c r="DN197" s="97">
        <v>31</v>
      </c>
      <c r="DO197" s="97">
        <v>32</v>
      </c>
      <c r="DP197" s="97">
        <v>33</v>
      </c>
      <c r="DQ197" s="97">
        <v>34</v>
      </c>
      <c r="DR197" s="98">
        <v>35</v>
      </c>
      <c r="DS197" s="98">
        <v>36</v>
      </c>
      <c r="DT197" s="98">
        <v>37</v>
      </c>
      <c r="DU197" s="98">
        <v>38</v>
      </c>
      <c r="DV197" s="98">
        <v>39</v>
      </c>
      <c r="DW197" s="98">
        <v>40</v>
      </c>
      <c r="DX197" s="123"/>
    </row>
    <row r="198" spans="84:128" ht="23.25" customHeight="1" x14ac:dyDescent="0.25">
      <c r="CF198" s="120"/>
      <c r="CG198" s="134"/>
      <c r="CH198" s="135"/>
      <c r="CI198" s="136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  <c r="CW198" s="137"/>
      <c r="CX198" s="137"/>
      <c r="CY198" s="137"/>
      <c r="CZ198" s="137"/>
      <c r="DA198" s="137"/>
      <c r="DB198" s="137"/>
      <c r="DC198" s="137"/>
      <c r="DD198" s="137"/>
      <c r="DE198" s="137"/>
      <c r="DF198" s="137"/>
      <c r="DG198" s="137"/>
      <c r="DH198" s="137"/>
      <c r="DI198" s="137"/>
      <c r="DJ198" s="137"/>
      <c r="DK198" s="137"/>
      <c r="DL198" s="137"/>
      <c r="DM198" s="137"/>
      <c r="DN198" s="137"/>
      <c r="DO198" s="137"/>
      <c r="DP198" s="137"/>
      <c r="DQ198" s="137"/>
      <c r="DR198" s="138"/>
      <c r="DS198" s="138"/>
      <c r="DT198" s="138"/>
      <c r="DU198" s="138"/>
      <c r="DV198" s="138"/>
      <c r="DW198" s="138"/>
      <c r="DX198" s="123"/>
    </row>
    <row r="199" spans="84:128" ht="23.25" customHeight="1" x14ac:dyDescent="0.25">
      <c r="CF199" s="120"/>
      <c r="CG199" s="104" t="s">
        <v>21</v>
      </c>
      <c r="CH199" s="105"/>
      <c r="CI199" s="106" t="s">
        <v>10</v>
      </c>
      <c r="CJ199" s="97">
        <v>1</v>
      </c>
      <c r="CK199" s="97">
        <v>2</v>
      </c>
      <c r="CL199" s="97">
        <v>3</v>
      </c>
      <c r="CM199" s="97">
        <v>4</v>
      </c>
      <c r="CN199" s="97">
        <v>5</v>
      </c>
      <c r="CO199" s="97">
        <v>6</v>
      </c>
      <c r="CP199" s="97">
        <v>7</v>
      </c>
      <c r="CQ199" s="97">
        <v>8</v>
      </c>
      <c r="CR199" s="97">
        <v>9</v>
      </c>
      <c r="CS199" s="97">
        <v>10</v>
      </c>
      <c r="CT199" s="97">
        <v>11</v>
      </c>
      <c r="CU199" s="97">
        <v>12</v>
      </c>
      <c r="CV199" s="97">
        <v>13</v>
      </c>
      <c r="CW199" s="97">
        <v>14</v>
      </c>
      <c r="CX199" s="97">
        <v>15</v>
      </c>
      <c r="CY199" s="97">
        <v>16</v>
      </c>
      <c r="CZ199" s="97">
        <v>17</v>
      </c>
      <c r="DA199" s="97">
        <v>18</v>
      </c>
      <c r="DB199" s="97">
        <v>19</v>
      </c>
      <c r="DC199" s="97">
        <v>20</v>
      </c>
      <c r="DD199" s="97">
        <v>21</v>
      </c>
      <c r="DE199" s="97">
        <v>22</v>
      </c>
      <c r="DF199" s="97">
        <v>23</v>
      </c>
      <c r="DG199" s="97">
        <v>24</v>
      </c>
      <c r="DH199" s="97">
        <v>25</v>
      </c>
      <c r="DI199" s="97">
        <v>26</v>
      </c>
      <c r="DJ199" s="97">
        <v>27</v>
      </c>
      <c r="DK199" s="97">
        <v>28</v>
      </c>
      <c r="DL199" s="97">
        <v>29</v>
      </c>
      <c r="DM199" s="97">
        <v>30</v>
      </c>
      <c r="DN199" s="97">
        <v>31</v>
      </c>
      <c r="DO199" s="97">
        <v>32</v>
      </c>
      <c r="DP199" s="97">
        <v>33</v>
      </c>
      <c r="DQ199" s="97">
        <v>34</v>
      </c>
      <c r="DR199" s="98">
        <v>35</v>
      </c>
      <c r="DS199" s="98">
        <v>36</v>
      </c>
      <c r="DT199" s="98">
        <v>37</v>
      </c>
      <c r="DU199" s="98">
        <v>38</v>
      </c>
      <c r="DV199" s="98">
        <v>39</v>
      </c>
      <c r="DW199" s="98">
        <v>40</v>
      </c>
      <c r="DX199" s="123"/>
    </row>
    <row r="200" spans="84:128" ht="23.25" customHeight="1" thickBot="1" x14ac:dyDescent="0.3">
      <c r="CF200" s="139"/>
      <c r="CG200" s="140"/>
      <c r="CH200" s="140"/>
      <c r="CI200" s="140"/>
      <c r="CJ200" s="140"/>
      <c r="CK200" s="140"/>
      <c r="CL200" s="140"/>
      <c r="CM200" s="140"/>
      <c r="CN200" s="140"/>
      <c r="CO200" s="140"/>
      <c r="CP200" s="140"/>
      <c r="CQ200" s="140"/>
      <c r="CR200" s="140"/>
      <c r="CS200" s="140"/>
      <c r="CT200" s="140"/>
      <c r="CU200" s="140"/>
      <c r="CV200" s="140"/>
      <c r="CW200" s="140"/>
      <c r="CX200" s="140"/>
      <c r="CY200" s="140"/>
      <c r="CZ200" s="140"/>
      <c r="DA200" s="140"/>
      <c r="DB200" s="140"/>
      <c r="DC200" s="140"/>
      <c r="DD200" s="140"/>
      <c r="DE200" s="140"/>
      <c r="DF200" s="140"/>
      <c r="DG200" s="140"/>
      <c r="DH200" s="140"/>
      <c r="DI200" s="140"/>
      <c r="DJ200" s="140"/>
      <c r="DK200" s="140"/>
      <c r="DL200" s="140"/>
      <c r="DM200" s="140"/>
      <c r="DN200" s="140"/>
      <c r="DO200" s="140"/>
      <c r="DP200" s="140"/>
      <c r="DQ200" s="140"/>
      <c r="DR200" s="140"/>
      <c r="DS200" s="140"/>
      <c r="DT200" s="140"/>
      <c r="DU200" s="140"/>
      <c r="DV200" s="140"/>
      <c r="DW200" s="140"/>
      <c r="DX200" s="141"/>
    </row>
    <row r="201" spans="84:128" ht="23.25" customHeight="1" thickTop="1" x14ac:dyDescent="0.25">
      <c r="CF201" s="113"/>
      <c r="CG201" s="114"/>
      <c r="CH201" s="114"/>
      <c r="CI201" s="114"/>
      <c r="CJ201" s="114"/>
      <c r="CK201" s="114"/>
      <c r="CL201" s="114"/>
      <c r="CM201" s="114"/>
      <c r="CN201" s="114"/>
      <c r="CO201" s="114"/>
      <c r="CP201" s="114"/>
      <c r="CQ201" s="114"/>
      <c r="CR201" s="114"/>
      <c r="CS201" s="114"/>
      <c r="CT201" s="114"/>
      <c r="CU201" s="114"/>
      <c r="CV201" s="114"/>
      <c r="CW201" s="114"/>
      <c r="CX201" s="114"/>
      <c r="CY201" s="114"/>
      <c r="CZ201" s="114"/>
      <c r="DA201" s="114"/>
      <c r="DB201" s="114"/>
      <c r="DC201" s="114"/>
      <c r="DD201" s="114"/>
      <c r="DE201" s="114"/>
      <c r="DF201" s="114"/>
      <c r="DG201" s="114"/>
      <c r="DH201" s="114"/>
      <c r="DI201" s="114"/>
      <c r="DJ201" s="114"/>
      <c r="DK201" s="114"/>
      <c r="DL201" s="114"/>
      <c r="DM201" s="114"/>
      <c r="DN201" s="114"/>
      <c r="DO201" s="114"/>
      <c r="DP201" s="114"/>
      <c r="DQ201" s="114"/>
      <c r="DR201" s="114"/>
      <c r="DS201" s="114"/>
      <c r="DT201" s="114"/>
      <c r="DU201" s="114"/>
      <c r="DV201" s="114"/>
      <c r="DW201" s="114"/>
      <c r="DX201" s="115"/>
    </row>
    <row r="202" spans="84:128" ht="23.25" customHeight="1" x14ac:dyDescent="0.25">
      <c r="CF202" s="120"/>
      <c r="CG202" s="761"/>
      <c r="CH202" s="761"/>
      <c r="CI202" s="761"/>
      <c r="CJ202" s="76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762"/>
      <c r="CV202" s="762"/>
      <c r="CW202" s="763" t="s">
        <v>11</v>
      </c>
      <c r="CX202" s="763"/>
      <c r="CY202" s="763"/>
      <c r="CZ202" s="763"/>
      <c r="DA202" s="755" t="s">
        <v>12</v>
      </c>
      <c r="DB202" s="756"/>
      <c r="DC202" s="756"/>
      <c r="DD202" s="757" t="s">
        <v>9</v>
      </c>
      <c r="DE202" s="757"/>
      <c r="DF202" s="758"/>
      <c r="DG202" s="121"/>
      <c r="DH202" s="121"/>
      <c r="DI202" s="121"/>
      <c r="DJ202" s="121"/>
      <c r="DK202" s="121"/>
      <c r="DL202" s="121"/>
      <c r="DM202" s="121"/>
      <c r="DN202" s="121"/>
      <c r="DO202" s="121"/>
      <c r="DP202" s="121"/>
      <c r="DQ202" s="121"/>
      <c r="DR202" s="122"/>
      <c r="DS202" s="759" t="s">
        <v>13</v>
      </c>
      <c r="DT202" s="759"/>
      <c r="DU202" s="759"/>
      <c r="DV202" s="760"/>
      <c r="DW202" s="760"/>
      <c r="DX202" s="123"/>
    </row>
    <row r="203" spans="84:128" ht="23.25" customHeight="1" x14ac:dyDescent="0.25">
      <c r="CF203" s="120"/>
      <c r="CG203" s="761"/>
      <c r="CH203" s="761"/>
      <c r="CI203" s="761"/>
      <c r="CJ203" s="76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762"/>
      <c r="CV203" s="762"/>
      <c r="CW203" s="763"/>
      <c r="CX203" s="763"/>
      <c r="CY203" s="763"/>
      <c r="CZ203" s="763"/>
      <c r="DA203" s="755"/>
      <c r="DB203" s="756"/>
      <c r="DC203" s="756"/>
      <c r="DD203" s="757"/>
      <c r="DE203" s="757"/>
      <c r="DF203" s="758"/>
      <c r="DG203" s="121"/>
      <c r="DH203" s="121"/>
      <c r="DI203" s="121"/>
      <c r="DJ203" s="121"/>
      <c r="DK203" s="121"/>
      <c r="DL203" s="121"/>
      <c r="DM203" s="121"/>
      <c r="DN203" s="121"/>
      <c r="DO203" s="121"/>
      <c r="DP203" s="121"/>
      <c r="DQ203" s="121"/>
      <c r="DR203" s="122"/>
      <c r="DS203" s="759"/>
      <c r="DT203" s="759"/>
      <c r="DU203" s="759"/>
      <c r="DV203" s="760"/>
      <c r="DW203" s="760"/>
      <c r="DX203" s="123"/>
    </row>
    <row r="204" spans="84:128" ht="23.25" customHeight="1" x14ac:dyDescent="0.25">
      <c r="CF204" s="120"/>
      <c r="CG204" s="128"/>
      <c r="CH204" s="128"/>
      <c r="CI204" s="128"/>
      <c r="CJ204" s="128"/>
      <c r="CK204" s="587" t="s">
        <v>16</v>
      </c>
      <c r="CL204" s="587"/>
      <c r="CM204" s="90"/>
      <c r="CN204" s="91" t="s">
        <v>17</v>
      </c>
      <c r="CO204" s="585"/>
      <c r="CP204" s="585"/>
      <c r="CQ204" s="585"/>
      <c r="CR204" s="585"/>
      <c r="CS204" s="585"/>
      <c r="CT204" s="585"/>
      <c r="CU204" s="585"/>
      <c r="CV204" s="585"/>
      <c r="CW204" s="585"/>
      <c r="CX204" s="585"/>
      <c r="CY204" s="789"/>
      <c r="CZ204" s="789"/>
      <c r="DA204" s="129"/>
      <c r="DB204" s="129"/>
      <c r="DC204" s="129"/>
      <c r="DD204" s="129"/>
      <c r="DE204" s="129"/>
      <c r="DF204" s="128"/>
      <c r="DG204" s="587" t="s">
        <v>16</v>
      </c>
      <c r="DH204" s="587"/>
      <c r="DI204" s="90"/>
      <c r="DJ204" s="91" t="s">
        <v>17</v>
      </c>
      <c r="DK204" s="585"/>
      <c r="DL204" s="585"/>
      <c r="DM204" s="585"/>
      <c r="DN204" s="585"/>
      <c r="DO204" s="585"/>
      <c r="DP204" s="585"/>
      <c r="DQ204" s="585"/>
      <c r="DR204" s="585"/>
      <c r="DS204" s="585"/>
      <c r="DT204" s="585"/>
      <c r="DU204" s="585"/>
      <c r="DV204" s="585"/>
      <c r="DW204" s="585"/>
      <c r="DX204" s="123"/>
    </row>
    <row r="205" spans="84:128" ht="23.25" customHeight="1" x14ac:dyDescent="0.25">
      <c r="CF205" s="120"/>
      <c r="CG205" s="128"/>
      <c r="CH205" s="128"/>
      <c r="CI205" s="128"/>
      <c r="CJ205" s="128"/>
      <c r="CK205" s="128"/>
      <c r="CL205" s="128"/>
      <c r="CM205" s="128"/>
      <c r="CN205" s="128"/>
      <c r="CO205" s="128"/>
      <c r="CP205" s="128"/>
      <c r="CQ205" s="128"/>
      <c r="CR205" s="128"/>
      <c r="CS205" s="128"/>
      <c r="CT205" s="128"/>
      <c r="CU205" s="128"/>
      <c r="CV205" s="128"/>
      <c r="CW205" s="128"/>
      <c r="CX205" s="128"/>
      <c r="CY205" s="128"/>
      <c r="CZ205" s="128"/>
      <c r="DA205" s="128"/>
      <c r="DB205" s="128"/>
      <c r="DC205" s="128"/>
      <c r="DD205" s="128"/>
      <c r="DE205" s="128"/>
      <c r="DF205" s="128"/>
      <c r="DG205" s="128"/>
      <c r="DH205" s="128"/>
      <c r="DI205" s="128"/>
      <c r="DJ205" s="128"/>
      <c r="DK205" s="128"/>
      <c r="DL205" s="128"/>
      <c r="DM205" s="128"/>
      <c r="DN205" s="128"/>
      <c r="DO205" s="128"/>
      <c r="DP205" s="128"/>
      <c r="DQ205" s="128"/>
      <c r="DR205" s="131"/>
      <c r="DS205" s="131"/>
      <c r="DT205" s="131"/>
      <c r="DU205" s="131"/>
      <c r="DV205" s="131"/>
      <c r="DW205" s="131"/>
      <c r="DX205" s="123"/>
    </row>
    <row r="206" spans="84:128" ht="23.25" customHeight="1" x14ac:dyDescent="0.25">
      <c r="CF206" s="120"/>
      <c r="CG206" s="94" t="s">
        <v>21</v>
      </c>
      <c r="CH206" s="95"/>
      <c r="CI206" s="96" t="s">
        <v>10</v>
      </c>
      <c r="CJ206" s="97">
        <v>1</v>
      </c>
      <c r="CK206" s="97">
        <v>2</v>
      </c>
      <c r="CL206" s="97">
        <v>3</v>
      </c>
      <c r="CM206" s="97">
        <v>4</v>
      </c>
      <c r="CN206" s="97">
        <v>5</v>
      </c>
      <c r="CO206" s="97">
        <v>6</v>
      </c>
      <c r="CP206" s="97">
        <v>7</v>
      </c>
      <c r="CQ206" s="97">
        <v>8</v>
      </c>
      <c r="CR206" s="97">
        <v>9</v>
      </c>
      <c r="CS206" s="97">
        <v>10</v>
      </c>
      <c r="CT206" s="97">
        <v>11</v>
      </c>
      <c r="CU206" s="97">
        <v>12</v>
      </c>
      <c r="CV206" s="97">
        <v>13</v>
      </c>
      <c r="CW206" s="97">
        <v>14</v>
      </c>
      <c r="CX206" s="97">
        <v>15</v>
      </c>
      <c r="CY206" s="97">
        <v>16</v>
      </c>
      <c r="CZ206" s="97">
        <v>17</v>
      </c>
      <c r="DA206" s="97">
        <v>18</v>
      </c>
      <c r="DB206" s="97">
        <v>19</v>
      </c>
      <c r="DC206" s="97">
        <v>20</v>
      </c>
      <c r="DD206" s="97">
        <v>21</v>
      </c>
      <c r="DE206" s="97">
        <v>22</v>
      </c>
      <c r="DF206" s="97">
        <v>23</v>
      </c>
      <c r="DG206" s="97">
        <v>24</v>
      </c>
      <c r="DH206" s="97">
        <v>25</v>
      </c>
      <c r="DI206" s="97">
        <v>26</v>
      </c>
      <c r="DJ206" s="97">
        <v>27</v>
      </c>
      <c r="DK206" s="97">
        <v>28</v>
      </c>
      <c r="DL206" s="97">
        <v>29</v>
      </c>
      <c r="DM206" s="97">
        <v>30</v>
      </c>
      <c r="DN206" s="97">
        <v>31</v>
      </c>
      <c r="DO206" s="97">
        <v>32</v>
      </c>
      <c r="DP206" s="97">
        <v>33</v>
      </c>
      <c r="DQ206" s="97">
        <v>34</v>
      </c>
      <c r="DR206" s="98">
        <v>35</v>
      </c>
      <c r="DS206" s="98">
        <v>36</v>
      </c>
      <c r="DT206" s="98">
        <v>37</v>
      </c>
      <c r="DU206" s="98">
        <v>38</v>
      </c>
      <c r="DV206" s="98">
        <v>39</v>
      </c>
      <c r="DW206" s="98">
        <v>40</v>
      </c>
      <c r="DX206" s="123"/>
    </row>
    <row r="207" spans="84:128" ht="23.25" customHeight="1" x14ac:dyDescent="0.25">
      <c r="CF207" s="120"/>
      <c r="CG207" s="134"/>
      <c r="CH207" s="135"/>
      <c r="CI207" s="136"/>
      <c r="CJ207" s="137"/>
      <c r="CK207" s="137"/>
      <c r="CL207" s="137"/>
      <c r="CM207" s="137"/>
      <c r="CN207" s="137"/>
      <c r="CO207" s="137"/>
      <c r="CP207" s="137"/>
      <c r="CQ207" s="137"/>
      <c r="CR207" s="137"/>
      <c r="CS207" s="137"/>
      <c r="CT207" s="137"/>
      <c r="CU207" s="137"/>
      <c r="CV207" s="137"/>
      <c r="CW207" s="137"/>
      <c r="CX207" s="137"/>
      <c r="CY207" s="137"/>
      <c r="CZ207" s="137"/>
      <c r="DA207" s="137"/>
      <c r="DB207" s="137"/>
      <c r="DC207" s="137"/>
      <c r="DD207" s="137"/>
      <c r="DE207" s="137"/>
      <c r="DF207" s="137"/>
      <c r="DG207" s="137"/>
      <c r="DH207" s="137"/>
      <c r="DI207" s="137"/>
      <c r="DJ207" s="137"/>
      <c r="DK207" s="137"/>
      <c r="DL207" s="137"/>
      <c r="DM207" s="137"/>
      <c r="DN207" s="137"/>
      <c r="DO207" s="137"/>
      <c r="DP207" s="137"/>
      <c r="DQ207" s="137"/>
      <c r="DR207" s="138"/>
      <c r="DS207" s="138"/>
      <c r="DT207" s="138"/>
      <c r="DU207" s="138"/>
      <c r="DV207" s="138"/>
      <c r="DW207" s="138"/>
      <c r="DX207" s="123"/>
    </row>
    <row r="208" spans="84:128" ht="23.25" customHeight="1" x14ac:dyDescent="0.25">
      <c r="CF208" s="120"/>
      <c r="CG208" s="104" t="s">
        <v>21</v>
      </c>
      <c r="CH208" s="105"/>
      <c r="CI208" s="106" t="s">
        <v>10</v>
      </c>
      <c r="CJ208" s="97">
        <v>1</v>
      </c>
      <c r="CK208" s="97">
        <v>2</v>
      </c>
      <c r="CL208" s="97">
        <v>3</v>
      </c>
      <c r="CM208" s="97">
        <v>4</v>
      </c>
      <c r="CN208" s="97">
        <v>5</v>
      </c>
      <c r="CO208" s="97">
        <v>6</v>
      </c>
      <c r="CP208" s="97">
        <v>7</v>
      </c>
      <c r="CQ208" s="97">
        <v>8</v>
      </c>
      <c r="CR208" s="97">
        <v>9</v>
      </c>
      <c r="CS208" s="97">
        <v>10</v>
      </c>
      <c r="CT208" s="97">
        <v>11</v>
      </c>
      <c r="CU208" s="97">
        <v>12</v>
      </c>
      <c r="CV208" s="97">
        <v>13</v>
      </c>
      <c r="CW208" s="97">
        <v>14</v>
      </c>
      <c r="CX208" s="97">
        <v>15</v>
      </c>
      <c r="CY208" s="97">
        <v>16</v>
      </c>
      <c r="CZ208" s="97">
        <v>17</v>
      </c>
      <c r="DA208" s="97">
        <v>18</v>
      </c>
      <c r="DB208" s="97">
        <v>19</v>
      </c>
      <c r="DC208" s="97">
        <v>20</v>
      </c>
      <c r="DD208" s="97">
        <v>21</v>
      </c>
      <c r="DE208" s="97">
        <v>22</v>
      </c>
      <c r="DF208" s="97">
        <v>23</v>
      </c>
      <c r="DG208" s="97">
        <v>24</v>
      </c>
      <c r="DH208" s="97">
        <v>25</v>
      </c>
      <c r="DI208" s="97">
        <v>26</v>
      </c>
      <c r="DJ208" s="97">
        <v>27</v>
      </c>
      <c r="DK208" s="97">
        <v>28</v>
      </c>
      <c r="DL208" s="97">
        <v>29</v>
      </c>
      <c r="DM208" s="97">
        <v>30</v>
      </c>
      <c r="DN208" s="97">
        <v>31</v>
      </c>
      <c r="DO208" s="97">
        <v>32</v>
      </c>
      <c r="DP208" s="97">
        <v>33</v>
      </c>
      <c r="DQ208" s="97">
        <v>34</v>
      </c>
      <c r="DR208" s="98">
        <v>35</v>
      </c>
      <c r="DS208" s="98">
        <v>36</v>
      </c>
      <c r="DT208" s="98">
        <v>37</v>
      </c>
      <c r="DU208" s="98">
        <v>38</v>
      </c>
      <c r="DV208" s="98">
        <v>39</v>
      </c>
      <c r="DW208" s="98">
        <v>40</v>
      </c>
      <c r="DX208" s="123"/>
    </row>
    <row r="209" spans="84:128" ht="23.25" customHeight="1" thickBot="1" x14ac:dyDescent="0.3">
      <c r="CF209" s="139"/>
      <c r="CG209" s="140"/>
      <c r="CH209" s="140"/>
      <c r="CI209" s="140"/>
      <c r="CJ209" s="140"/>
      <c r="CK209" s="140"/>
      <c r="CL209" s="140"/>
      <c r="CM209" s="140"/>
      <c r="CN209" s="140"/>
      <c r="CO209" s="140"/>
      <c r="CP209" s="140"/>
      <c r="CQ209" s="140"/>
      <c r="CR209" s="140"/>
      <c r="CS209" s="140"/>
      <c r="CT209" s="140"/>
      <c r="CU209" s="140"/>
      <c r="CV209" s="140"/>
      <c r="CW209" s="140"/>
      <c r="CX209" s="140"/>
      <c r="CY209" s="140"/>
      <c r="CZ209" s="140"/>
      <c r="DA209" s="140"/>
      <c r="DB209" s="140"/>
      <c r="DC209" s="140"/>
      <c r="DD209" s="140"/>
      <c r="DE209" s="140"/>
      <c r="DF209" s="140"/>
      <c r="DG209" s="140"/>
      <c r="DH209" s="140"/>
      <c r="DI209" s="140"/>
      <c r="DJ209" s="140"/>
      <c r="DK209" s="140"/>
      <c r="DL209" s="140"/>
      <c r="DM209" s="140"/>
      <c r="DN209" s="140"/>
      <c r="DO209" s="140"/>
      <c r="DP209" s="140"/>
      <c r="DQ209" s="140"/>
      <c r="DR209" s="140"/>
      <c r="DS209" s="140"/>
      <c r="DT209" s="140"/>
      <c r="DU209" s="140"/>
      <c r="DV209" s="140"/>
      <c r="DW209" s="140"/>
      <c r="DX209" s="141"/>
    </row>
    <row r="210" spans="84:128" ht="23.25" customHeight="1" thickTop="1" x14ac:dyDescent="0.25">
      <c r="CF210" s="113"/>
      <c r="CG210" s="114"/>
      <c r="CH210" s="114"/>
      <c r="CI210" s="114"/>
      <c r="CJ210" s="114"/>
      <c r="CK210" s="114"/>
      <c r="CL210" s="114"/>
      <c r="CM210" s="114"/>
      <c r="CN210" s="114"/>
      <c r="CO210" s="114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4"/>
      <c r="DR210" s="114"/>
      <c r="DS210" s="114"/>
      <c r="DT210" s="114"/>
      <c r="DU210" s="114"/>
      <c r="DV210" s="114"/>
      <c r="DW210" s="114"/>
      <c r="DX210" s="115"/>
    </row>
    <row r="211" spans="84:128" ht="23.25" customHeight="1" x14ac:dyDescent="0.25">
      <c r="CF211" s="120"/>
      <c r="CG211" s="761"/>
      <c r="CH211" s="761"/>
      <c r="CI211" s="761"/>
      <c r="CJ211" s="76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762"/>
      <c r="CV211" s="762"/>
      <c r="CW211" s="763" t="s">
        <v>11</v>
      </c>
      <c r="CX211" s="763"/>
      <c r="CY211" s="763"/>
      <c r="CZ211" s="763"/>
      <c r="DA211" s="755" t="s">
        <v>12</v>
      </c>
      <c r="DB211" s="756"/>
      <c r="DC211" s="756"/>
      <c r="DD211" s="757" t="s">
        <v>9</v>
      </c>
      <c r="DE211" s="757"/>
      <c r="DF211" s="758"/>
      <c r="DG211" s="121"/>
      <c r="DH211" s="121"/>
      <c r="DI211" s="121"/>
      <c r="DJ211" s="121"/>
      <c r="DK211" s="121"/>
      <c r="DL211" s="121"/>
      <c r="DM211" s="121"/>
      <c r="DN211" s="121"/>
      <c r="DO211" s="121"/>
      <c r="DP211" s="121"/>
      <c r="DQ211" s="121"/>
      <c r="DR211" s="122"/>
      <c r="DS211" s="759" t="s">
        <v>13</v>
      </c>
      <c r="DT211" s="759"/>
      <c r="DU211" s="759"/>
      <c r="DV211" s="760"/>
      <c r="DW211" s="760"/>
      <c r="DX211" s="123"/>
    </row>
    <row r="212" spans="84:128" ht="23.25" customHeight="1" x14ac:dyDescent="0.25">
      <c r="CF212" s="120"/>
      <c r="CG212" s="761"/>
      <c r="CH212" s="761"/>
      <c r="CI212" s="761"/>
      <c r="CJ212" s="76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762"/>
      <c r="CV212" s="762"/>
      <c r="CW212" s="763"/>
      <c r="CX212" s="763"/>
      <c r="CY212" s="763"/>
      <c r="CZ212" s="763"/>
      <c r="DA212" s="755"/>
      <c r="DB212" s="756"/>
      <c r="DC212" s="756"/>
      <c r="DD212" s="757"/>
      <c r="DE212" s="757"/>
      <c r="DF212" s="758"/>
      <c r="DG212" s="121"/>
      <c r="DH212" s="121"/>
      <c r="DI212" s="121"/>
      <c r="DJ212" s="121"/>
      <c r="DK212" s="121"/>
      <c r="DL212" s="121"/>
      <c r="DM212" s="121"/>
      <c r="DN212" s="121"/>
      <c r="DO212" s="121"/>
      <c r="DP212" s="121"/>
      <c r="DQ212" s="121"/>
      <c r="DR212" s="122"/>
      <c r="DS212" s="759"/>
      <c r="DT212" s="759"/>
      <c r="DU212" s="759"/>
      <c r="DV212" s="760"/>
      <c r="DW212" s="760"/>
      <c r="DX212" s="123"/>
    </row>
    <row r="213" spans="84:128" ht="23.25" customHeight="1" x14ac:dyDescent="0.25">
      <c r="CF213" s="120"/>
      <c r="CG213" s="128"/>
      <c r="CH213" s="128"/>
      <c r="CI213" s="128"/>
      <c r="CJ213" s="128"/>
      <c r="CK213" s="587" t="s">
        <v>16</v>
      </c>
      <c r="CL213" s="587"/>
      <c r="CM213" s="90"/>
      <c r="CN213" s="91" t="s">
        <v>17</v>
      </c>
      <c r="CO213" s="585"/>
      <c r="CP213" s="585"/>
      <c r="CQ213" s="585"/>
      <c r="CR213" s="585"/>
      <c r="CS213" s="585"/>
      <c r="CT213" s="585"/>
      <c r="CU213" s="585"/>
      <c r="CV213" s="585"/>
      <c r="CW213" s="585"/>
      <c r="CX213" s="585"/>
      <c r="CY213" s="789"/>
      <c r="CZ213" s="789"/>
      <c r="DA213" s="129"/>
      <c r="DB213" s="129"/>
      <c r="DC213" s="129"/>
      <c r="DD213" s="129"/>
      <c r="DE213" s="129"/>
      <c r="DF213" s="128"/>
      <c r="DG213" s="587" t="s">
        <v>16</v>
      </c>
      <c r="DH213" s="587"/>
      <c r="DI213" s="90"/>
      <c r="DJ213" s="91" t="s">
        <v>17</v>
      </c>
      <c r="DK213" s="585"/>
      <c r="DL213" s="585"/>
      <c r="DM213" s="585"/>
      <c r="DN213" s="585"/>
      <c r="DO213" s="585"/>
      <c r="DP213" s="585"/>
      <c r="DQ213" s="585"/>
      <c r="DR213" s="585"/>
      <c r="DS213" s="585"/>
      <c r="DT213" s="585"/>
      <c r="DU213" s="585"/>
      <c r="DV213" s="585"/>
      <c r="DW213" s="585"/>
      <c r="DX213" s="123"/>
    </row>
    <row r="214" spans="84:128" ht="23.25" customHeight="1" x14ac:dyDescent="0.25">
      <c r="CF214" s="120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28"/>
      <c r="DE214" s="128"/>
      <c r="DF214" s="128"/>
      <c r="DG214" s="128"/>
      <c r="DH214" s="128"/>
      <c r="DI214" s="128"/>
      <c r="DJ214" s="128"/>
      <c r="DK214" s="128"/>
      <c r="DL214" s="128"/>
      <c r="DM214" s="128"/>
      <c r="DN214" s="128"/>
      <c r="DO214" s="128"/>
      <c r="DP214" s="128"/>
      <c r="DQ214" s="128"/>
      <c r="DR214" s="131"/>
      <c r="DS214" s="131"/>
      <c r="DT214" s="131"/>
      <c r="DU214" s="131"/>
      <c r="DV214" s="131"/>
      <c r="DW214" s="131"/>
      <c r="DX214" s="123"/>
    </row>
    <row r="215" spans="84:128" ht="23.25" customHeight="1" x14ac:dyDescent="0.25">
      <c r="CF215" s="120"/>
      <c r="CG215" s="94" t="s">
        <v>21</v>
      </c>
      <c r="CH215" s="95"/>
      <c r="CI215" s="96" t="s">
        <v>10</v>
      </c>
      <c r="CJ215" s="97">
        <v>1</v>
      </c>
      <c r="CK215" s="97">
        <v>2</v>
      </c>
      <c r="CL215" s="97">
        <v>3</v>
      </c>
      <c r="CM215" s="97">
        <v>4</v>
      </c>
      <c r="CN215" s="97">
        <v>5</v>
      </c>
      <c r="CO215" s="97">
        <v>6</v>
      </c>
      <c r="CP215" s="97">
        <v>7</v>
      </c>
      <c r="CQ215" s="97">
        <v>8</v>
      </c>
      <c r="CR215" s="97">
        <v>9</v>
      </c>
      <c r="CS215" s="97">
        <v>10</v>
      </c>
      <c r="CT215" s="97">
        <v>11</v>
      </c>
      <c r="CU215" s="97">
        <v>12</v>
      </c>
      <c r="CV215" s="97">
        <v>13</v>
      </c>
      <c r="CW215" s="97">
        <v>14</v>
      </c>
      <c r="CX215" s="97">
        <v>15</v>
      </c>
      <c r="CY215" s="97">
        <v>16</v>
      </c>
      <c r="CZ215" s="97">
        <v>17</v>
      </c>
      <c r="DA215" s="97">
        <v>18</v>
      </c>
      <c r="DB215" s="97">
        <v>19</v>
      </c>
      <c r="DC215" s="97">
        <v>20</v>
      </c>
      <c r="DD215" s="97">
        <v>21</v>
      </c>
      <c r="DE215" s="97">
        <v>22</v>
      </c>
      <c r="DF215" s="97">
        <v>23</v>
      </c>
      <c r="DG215" s="97">
        <v>24</v>
      </c>
      <c r="DH215" s="97">
        <v>25</v>
      </c>
      <c r="DI215" s="97">
        <v>26</v>
      </c>
      <c r="DJ215" s="97">
        <v>27</v>
      </c>
      <c r="DK215" s="97">
        <v>28</v>
      </c>
      <c r="DL215" s="97">
        <v>29</v>
      </c>
      <c r="DM215" s="97">
        <v>30</v>
      </c>
      <c r="DN215" s="97">
        <v>31</v>
      </c>
      <c r="DO215" s="97">
        <v>32</v>
      </c>
      <c r="DP215" s="97">
        <v>33</v>
      </c>
      <c r="DQ215" s="97">
        <v>34</v>
      </c>
      <c r="DR215" s="98">
        <v>35</v>
      </c>
      <c r="DS215" s="98">
        <v>36</v>
      </c>
      <c r="DT215" s="98">
        <v>37</v>
      </c>
      <c r="DU215" s="98">
        <v>38</v>
      </c>
      <c r="DV215" s="98">
        <v>39</v>
      </c>
      <c r="DW215" s="98">
        <v>40</v>
      </c>
      <c r="DX215" s="123"/>
    </row>
    <row r="216" spans="84:128" ht="23.25" customHeight="1" x14ac:dyDescent="0.25">
      <c r="CF216" s="120"/>
      <c r="CG216" s="134"/>
      <c r="CH216" s="135"/>
      <c r="CI216" s="136"/>
      <c r="CJ216" s="137"/>
      <c r="CK216" s="137"/>
      <c r="CL216" s="137"/>
      <c r="CM216" s="137"/>
      <c r="CN216" s="137"/>
      <c r="CO216" s="137"/>
      <c r="CP216" s="137"/>
      <c r="CQ216" s="137"/>
      <c r="CR216" s="137"/>
      <c r="CS216" s="137"/>
      <c r="CT216" s="137"/>
      <c r="CU216" s="137"/>
      <c r="CV216" s="137"/>
      <c r="CW216" s="137"/>
      <c r="CX216" s="137"/>
      <c r="CY216" s="137"/>
      <c r="CZ216" s="137"/>
      <c r="DA216" s="137"/>
      <c r="DB216" s="137"/>
      <c r="DC216" s="137"/>
      <c r="DD216" s="137"/>
      <c r="DE216" s="137"/>
      <c r="DF216" s="137"/>
      <c r="DG216" s="137"/>
      <c r="DH216" s="137"/>
      <c r="DI216" s="137"/>
      <c r="DJ216" s="137"/>
      <c r="DK216" s="137"/>
      <c r="DL216" s="137"/>
      <c r="DM216" s="137"/>
      <c r="DN216" s="137"/>
      <c r="DO216" s="137"/>
      <c r="DP216" s="137"/>
      <c r="DQ216" s="137"/>
      <c r="DR216" s="138"/>
      <c r="DS216" s="138"/>
      <c r="DT216" s="138"/>
      <c r="DU216" s="138"/>
      <c r="DV216" s="138"/>
      <c r="DW216" s="138"/>
      <c r="DX216" s="123"/>
    </row>
    <row r="217" spans="84:128" ht="23.25" customHeight="1" x14ac:dyDescent="0.25">
      <c r="CF217" s="120"/>
      <c r="CG217" s="104" t="s">
        <v>21</v>
      </c>
      <c r="CH217" s="105"/>
      <c r="CI217" s="106" t="s">
        <v>10</v>
      </c>
      <c r="CJ217" s="97">
        <v>1</v>
      </c>
      <c r="CK217" s="97">
        <v>2</v>
      </c>
      <c r="CL217" s="97">
        <v>3</v>
      </c>
      <c r="CM217" s="97">
        <v>4</v>
      </c>
      <c r="CN217" s="97">
        <v>5</v>
      </c>
      <c r="CO217" s="97">
        <v>6</v>
      </c>
      <c r="CP217" s="97">
        <v>7</v>
      </c>
      <c r="CQ217" s="97">
        <v>8</v>
      </c>
      <c r="CR217" s="97">
        <v>9</v>
      </c>
      <c r="CS217" s="97">
        <v>10</v>
      </c>
      <c r="CT217" s="97">
        <v>11</v>
      </c>
      <c r="CU217" s="97">
        <v>12</v>
      </c>
      <c r="CV217" s="97">
        <v>13</v>
      </c>
      <c r="CW217" s="97">
        <v>14</v>
      </c>
      <c r="CX217" s="97">
        <v>15</v>
      </c>
      <c r="CY217" s="97">
        <v>16</v>
      </c>
      <c r="CZ217" s="97">
        <v>17</v>
      </c>
      <c r="DA217" s="97">
        <v>18</v>
      </c>
      <c r="DB217" s="97">
        <v>19</v>
      </c>
      <c r="DC217" s="97">
        <v>20</v>
      </c>
      <c r="DD217" s="97">
        <v>21</v>
      </c>
      <c r="DE217" s="97">
        <v>22</v>
      </c>
      <c r="DF217" s="97">
        <v>23</v>
      </c>
      <c r="DG217" s="97">
        <v>24</v>
      </c>
      <c r="DH217" s="97">
        <v>25</v>
      </c>
      <c r="DI217" s="97">
        <v>26</v>
      </c>
      <c r="DJ217" s="97">
        <v>27</v>
      </c>
      <c r="DK217" s="97">
        <v>28</v>
      </c>
      <c r="DL217" s="97">
        <v>29</v>
      </c>
      <c r="DM217" s="97">
        <v>30</v>
      </c>
      <c r="DN217" s="97">
        <v>31</v>
      </c>
      <c r="DO217" s="97">
        <v>32</v>
      </c>
      <c r="DP217" s="97">
        <v>33</v>
      </c>
      <c r="DQ217" s="97">
        <v>34</v>
      </c>
      <c r="DR217" s="98">
        <v>35</v>
      </c>
      <c r="DS217" s="98">
        <v>36</v>
      </c>
      <c r="DT217" s="98">
        <v>37</v>
      </c>
      <c r="DU217" s="98">
        <v>38</v>
      </c>
      <c r="DV217" s="98">
        <v>39</v>
      </c>
      <c r="DW217" s="98">
        <v>40</v>
      </c>
      <c r="DX217" s="123"/>
    </row>
    <row r="218" spans="84:128" ht="23.25" customHeight="1" thickBot="1" x14ac:dyDescent="0.3">
      <c r="CF218" s="139"/>
      <c r="CG218" s="140"/>
      <c r="CH218" s="140"/>
      <c r="CI218" s="140"/>
      <c r="CJ218" s="140"/>
      <c r="CK218" s="140"/>
      <c r="CL218" s="140"/>
      <c r="CM218" s="140"/>
      <c r="CN218" s="140"/>
      <c r="CO218" s="140"/>
      <c r="CP218" s="140"/>
      <c r="CQ218" s="140"/>
      <c r="CR218" s="140"/>
      <c r="CS218" s="140"/>
      <c r="CT218" s="140"/>
      <c r="CU218" s="140"/>
      <c r="CV218" s="140"/>
      <c r="CW218" s="140"/>
      <c r="CX218" s="140"/>
      <c r="CY218" s="140"/>
      <c r="CZ218" s="140"/>
      <c r="DA218" s="140"/>
      <c r="DB218" s="140"/>
      <c r="DC218" s="140"/>
      <c r="DD218" s="140"/>
      <c r="DE218" s="140"/>
      <c r="DF218" s="140"/>
      <c r="DG218" s="140"/>
      <c r="DH218" s="140"/>
      <c r="DI218" s="140"/>
      <c r="DJ218" s="140"/>
      <c r="DK218" s="140"/>
      <c r="DL218" s="140"/>
      <c r="DM218" s="140"/>
      <c r="DN218" s="140"/>
      <c r="DO218" s="140"/>
      <c r="DP218" s="140"/>
      <c r="DQ218" s="140"/>
      <c r="DR218" s="140"/>
      <c r="DS218" s="140"/>
      <c r="DT218" s="140"/>
      <c r="DU218" s="140"/>
      <c r="DV218" s="140"/>
      <c r="DW218" s="140"/>
      <c r="DX218" s="141"/>
    </row>
    <row r="219" spans="84:128" ht="23.25" customHeight="1" thickTop="1" x14ac:dyDescent="0.25">
      <c r="CF219" s="113"/>
      <c r="CG219" s="114"/>
      <c r="CH219" s="114"/>
      <c r="CI219" s="114"/>
      <c r="CJ219" s="114"/>
      <c r="CK219" s="114"/>
      <c r="CL219" s="114"/>
      <c r="CM219" s="114"/>
      <c r="CN219" s="114"/>
      <c r="CO219" s="114"/>
      <c r="CP219" s="114"/>
      <c r="CQ219" s="114"/>
      <c r="CR219" s="114"/>
      <c r="CS219" s="114"/>
      <c r="CT219" s="114"/>
      <c r="CU219" s="114"/>
      <c r="CV219" s="114"/>
      <c r="CW219" s="114"/>
      <c r="CX219" s="114"/>
      <c r="CY219" s="114"/>
      <c r="CZ219" s="114"/>
      <c r="DA219" s="114"/>
      <c r="DB219" s="114"/>
      <c r="DC219" s="114"/>
      <c r="DD219" s="114"/>
      <c r="DE219" s="114"/>
      <c r="DF219" s="114"/>
      <c r="DG219" s="114"/>
      <c r="DH219" s="114"/>
      <c r="DI219" s="114"/>
      <c r="DJ219" s="114"/>
      <c r="DK219" s="114"/>
      <c r="DL219" s="114"/>
      <c r="DM219" s="114"/>
      <c r="DN219" s="114"/>
      <c r="DO219" s="114"/>
      <c r="DP219" s="114"/>
      <c r="DQ219" s="114"/>
      <c r="DR219" s="114"/>
      <c r="DS219" s="114"/>
      <c r="DT219" s="114"/>
      <c r="DU219" s="114"/>
      <c r="DV219" s="114"/>
      <c r="DW219" s="114"/>
      <c r="DX219" s="115"/>
    </row>
    <row r="220" spans="84:128" ht="23.25" customHeight="1" x14ac:dyDescent="0.25">
      <c r="CF220" s="120"/>
      <c r="CG220" s="761"/>
      <c r="CH220" s="761"/>
      <c r="CI220" s="761"/>
      <c r="CJ220" s="76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762"/>
      <c r="CV220" s="762"/>
      <c r="CW220" s="763" t="s">
        <v>11</v>
      </c>
      <c r="CX220" s="763"/>
      <c r="CY220" s="763"/>
      <c r="CZ220" s="763"/>
      <c r="DA220" s="755" t="s">
        <v>12</v>
      </c>
      <c r="DB220" s="756"/>
      <c r="DC220" s="756"/>
      <c r="DD220" s="757" t="s">
        <v>9</v>
      </c>
      <c r="DE220" s="757"/>
      <c r="DF220" s="758"/>
      <c r="DG220" s="121"/>
      <c r="DH220" s="121"/>
      <c r="DI220" s="121"/>
      <c r="DJ220" s="121"/>
      <c r="DK220" s="121"/>
      <c r="DL220" s="121"/>
      <c r="DM220" s="121"/>
      <c r="DN220" s="121"/>
      <c r="DO220" s="121"/>
      <c r="DP220" s="121"/>
      <c r="DQ220" s="121"/>
      <c r="DR220" s="122"/>
      <c r="DS220" s="759" t="s">
        <v>13</v>
      </c>
      <c r="DT220" s="759"/>
      <c r="DU220" s="759"/>
      <c r="DV220" s="760"/>
      <c r="DW220" s="760"/>
      <c r="DX220" s="123"/>
    </row>
    <row r="221" spans="84:128" ht="23.25" customHeight="1" x14ac:dyDescent="0.25">
      <c r="CF221" s="120"/>
      <c r="CG221" s="761"/>
      <c r="CH221" s="761"/>
      <c r="CI221" s="761"/>
      <c r="CJ221" s="76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762"/>
      <c r="CV221" s="762"/>
      <c r="CW221" s="763"/>
      <c r="CX221" s="763"/>
      <c r="CY221" s="763"/>
      <c r="CZ221" s="763"/>
      <c r="DA221" s="755"/>
      <c r="DB221" s="756"/>
      <c r="DC221" s="756"/>
      <c r="DD221" s="757"/>
      <c r="DE221" s="757"/>
      <c r="DF221" s="758"/>
      <c r="DG221" s="121"/>
      <c r="DH221" s="121"/>
      <c r="DI221" s="121"/>
      <c r="DJ221" s="121"/>
      <c r="DK221" s="121"/>
      <c r="DL221" s="121"/>
      <c r="DM221" s="121"/>
      <c r="DN221" s="121"/>
      <c r="DO221" s="121"/>
      <c r="DP221" s="121"/>
      <c r="DQ221" s="121"/>
      <c r="DR221" s="122"/>
      <c r="DS221" s="759"/>
      <c r="DT221" s="759"/>
      <c r="DU221" s="759"/>
      <c r="DV221" s="760"/>
      <c r="DW221" s="760"/>
      <c r="DX221" s="123"/>
    </row>
    <row r="222" spans="84:128" ht="23.25" customHeight="1" x14ac:dyDescent="0.25">
      <c r="CF222" s="120"/>
      <c r="CG222" s="128"/>
      <c r="CH222" s="128"/>
      <c r="CI222" s="128"/>
      <c r="CJ222" s="128"/>
      <c r="CK222" s="587" t="s">
        <v>16</v>
      </c>
      <c r="CL222" s="587"/>
      <c r="CM222" s="90"/>
      <c r="CN222" s="91" t="s">
        <v>17</v>
      </c>
      <c r="CO222" s="585"/>
      <c r="CP222" s="585"/>
      <c r="CQ222" s="585"/>
      <c r="CR222" s="585"/>
      <c r="CS222" s="585"/>
      <c r="CT222" s="585"/>
      <c r="CU222" s="585"/>
      <c r="CV222" s="585"/>
      <c r="CW222" s="585"/>
      <c r="CX222" s="585"/>
      <c r="CY222" s="789"/>
      <c r="CZ222" s="789"/>
      <c r="DA222" s="129"/>
      <c r="DB222" s="129"/>
      <c r="DC222" s="129"/>
      <c r="DD222" s="129"/>
      <c r="DE222" s="129"/>
      <c r="DF222" s="128"/>
      <c r="DG222" s="587" t="s">
        <v>16</v>
      </c>
      <c r="DH222" s="587"/>
      <c r="DI222" s="90"/>
      <c r="DJ222" s="91" t="s">
        <v>17</v>
      </c>
      <c r="DK222" s="585"/>
      <c r="DL222" s="585"/>
      <c r="DM222" s="585"/>
      <c r="DN222" s="585"/>
      <c r="DO222" s="585"/>
      <c r="DP222" s="585"/>
      <c r="DQ222" s="585"/>
      <c r="DR222" s="585"/>
      <c r="DS222" s="585"/>
      <c r="DT222" s="585"/>
      <c r="DU222" s="585"/>
      <c r="DV222" s="585"/>
      <c r="DW222" s="585"/>
      <c r="DX222" s="123"/>
    </row>
    <row r="223" spans="84:128" ht="23.25" customHeight="1" x14ac:dyDescent="0.25">
      <c r="CF223" s="120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28"/>
      <c r="DE223" s="128"/>
      <c r="DF223" s="128"/>
      <c r="DG223" s="128"/>
      <c r="DH223" s="128"/>
      <c r="DI223" s="128"/>
      <c r="DJ223" s="128"/>
      <c r="DK223" s="128"/>
      <c r="DL223" s="128"/>
      <c r="DM223" s="128"/>
      <c r="DN223" s="128"/>
      <c r="DO223" s="128"/>
      <c r="DP223" s="128"/>
      <c r="DQ223" s="128"/>
      <c r="DR223" s="131"/>
      <c r="DS223" s="131"/>
      <c r="DT223" s="131"/>
      <c r="DU223" s="131"/>
      <c r="DV223" s="131"/>
      <c r="DW223" s="131"/>
      <c r="DX223" s="123"/>
    </row>
    <row r="224" spans="84:128" ht="23.25" customHeight="1" x14ac:dyDescent="0.25">
      <c r="CF224" s="120"/>
      <c r="CG224" s="94" t="s">
        <v>21</v>
      </c>
      <c r="CH224" s="95"/>
      <c r="CI224" s="96" t="s">
        <v>10</v>
      </c>
      <c r="CJ224" s="97">
        <v>1</v>
      </c>
      <c r="CK224" s="97">
        <v>2</v>
      </c>
      <c r="CL224" s="97">
        <v>3</v>
      </c>
      <c r="CM224" s="97">
        <v>4</v>
      </c>
      <c r="CN224" s="97">
        <v>5</v>
      </c>
      <c r="CO224" s="97">
        <v>6</v>
      </c>
      <c r="CP224" s="97">
        <v>7</v>
      </c>
      <c r="CQ224" s="97">
        <v>8</v>
      </c>
      <c r="CR224" s="97">
        <v>9</v>
      </c>
      <c r="CS224" s="97">
        <v>10</v>
      </c>
      <c r="CT224" s="97">
        <v>11</v>
      </c>
      <c r="CU224" s="97">
        <v>12</v>
      </c>
      <c r="CV224" s="97">
        <v>13</v>
      </c>
      <c r="CW224" s="97">
        <v>14</v>
      </c>
      <c r="CX224" s="97">
        <v>15</v>
      </c>
      <c r="CY224" s="97">
        <v>16</v>
      </c>
      <c r="CZ224" s="97">
        <v>17</v>
      </c>
      <c r="DA224" s="97">
        <v>18</v>
      </c>
      <c r="DB224" s="97">
        <v>19</v>
      </c>
      <c r="DC224" s="97">
        <v>20</v>
      </c>
      <c r="DD224" s="97">
        <v>21</v>
      </c>
      <c r="DE224" s="97">
        <v>22</v>
      </c>
      <c r="DF224" s="97">
        <v>23</v>
      </c>
      <c r="DG224" s="97">
        <v>24</v>
      </c>
      <c r="DH224" s="97">
        <v>25</v>
      </c>
      <c r="DI224" s="97">
        <v>26</v>
      </c>
      <c r="DJ224" s="97">
        <v>27</v>
      </c>
      <c r="DK224" s="97">
        <v>28</v>
      </c>
      <c r="DL224" s="97">
        <v>29</v>
      </c>
      <c r="DM224" s="97">
        <v>30</v>
      </c>
      <c r="DN224" s="97">
        <v>31</v>
      </c>
      <c r="DO224" s="97">
        <v>32</v>
      </c>
      <c r="DP224" s="97">
        <v>33</v>
      </c>
      <c r="DQ224" s="97">
        <v>34</v>
      </c>
      <c r="DR224" s="98">
        <v>35</v>
      </c>
      <c r="DS224" s="98">
        <v>36</v>
      </c>
      <c r="DT224" s="98">
        <v>37</v>
      </c>
      <c r="DU224" s="98">
        <v>38</v>
      </c>
      <c r="DV224" s="98">
        <v>39</v>
      </c>
      <c r="DW224" s="98">
        <v>40</v>
      </c>
      <c r="DX224" s="123"/>
    </row>
    <row r="225" spans="84:128" ht="23.25" customHeight="1" x14ac:dyDescent="0.25">
      <c r="CF225" s="120"/>
      <c r="CG225" s="134"/>
      <c r="CH225" s="135"/>
      <c r="CI225" s="136"/>
      <c r="CJ225" s="137"/>
      <c r="CK225" s="137"/>
      <c r="CL225" s="137"/>
      <c r="CM225" s="137"/>
      <c r="CN225" s="137"/>
      <c r="CO225" s="137"/>
      <c r="CP225" s="137"/>
      <c r="CQ225" s="137"/>
      <c r="CR225" s="137"/>
      <c r="CS225" s="137"/>
      <c r="CT225" s="137"/>
      <c r="CU225" s="137"/>
      <c r="CV225" s="137"/>
      <c r="CW225" s="137"/>
      <c r="CX225" s="137"/>
      <c r="CY225" s="137"/>
      <c r="CZ225" s="137"/>
      <c r="DA225" s="137"/>
      <c r="DB225" s="137"/>
      <c r="DC225" s="137"/>
      <c r="DD225" s="137"/>
      <c r="DE225" s="137"/>
      <c r="DF225" s="137"/>
      <c r="DG225" s="137"/>
      <c r="DH225" s="137"/>
      <c r="DI225" s="137"/>
      <c r="DJ225" s="137"/>
      <c r="DK225" s="137"/>
      <c r="DL225" s="137"/>
      <c r="DM225" s="137"/>
      <c r="DN225" s="137"/>
      <c r="DO225" s="137"/>
      <c r="DP225" s="137"/>
      <c r="DQ225" s="137"/>
      <c r="DR225" s="138"/>
      <c r="DS225" s="138"/>
      <c r="DT225" s="138"/>
      <c r="DU225" s="138"/>
      <c r="DV225" s="138"/>
      <c r="DW225" s="138"/>
      <c r="DX225" s="123"/>
    </row>
    <row r="226" spans="84:128" ht="23.25" customHeight="1" x14ac:dyDescent="0.25">
      <c r="CF226" s="120"/>
      <c r="CG226" s="104" t="s">
        <v>21</v>
      </c>
      <c r="CH226" s="105"/>
      <c r="CI226" s="106" t="s">
        <v>10</v>
      </c>
      <c r="CJ226" s="97">
        <v>1</v>
      </c>
      <c r="CK226" s="97">
        <v>2</v>
      </c>
      <c r="CL226" s="97">
        <v>3</v>
      </c>
      <c r="CM226" s="97">
        <v>4</v>
      </c>
      <c r="CN226" s="97">
        <v>5</v>
      </c>
      <c r="CO226" s="97">
        <v>6</v>
      </c>
      <c r="CP226" s="97">
        <v>7</v>
      </c>
      <c r="CQ226" s="97">
        <v>8</v>
      </c>
      <c r="CR226" s="97">
        <v>9</v>
      </c>
      <c r="CS226" s="97">
        <v>10</v>
      </c>
      <c r="CT226" s="97">
        <v>11</v>
      </c>
      <c r="CU226" s="97">
        <v>12</v>
      </c>
      <c r="CV226" s="97">
        <v>13</v>
      </c>
      <c r="CW226" s="97">
        <v>14</v>
      </c>
      <c r="CX226" s="97">
        <v>15</v>
      </c>
      <c r="CY226" s="97">
        <v>16</v>
      </c>
      <c r="CZ226" s="97">
        <v>17</v>
      </c>
      <c r="DA226" s="97">
        <v>18</v>
      </c>
      <c r="DB226" s="97">
        <v>19</v>
      </c>
      <c r="DC226" s="97">
        <v>20</v>
      </c>
      <c r="DD226" s="97">
        <v>21</v>
      </c>
      <c r="DE226" s="97">
        <v>22</v>
      </c>
      <c r="DF226" s="97">
        <v>23</v>
      </c>
      <c r="DG226" s="97">
        <v>24</v>
      </c>
      <c r="DH226" s="97">
        <v>25</v>
      </c>
      <c r="DI226" s="97">
        <v>26</v>
      </c>
      <c r="DJ226" s="97">
        <v>27</v>
      </c>
      <c r="DK226" s="97">
        <v>28</v>
      </c>
      <c r="DL226" s="97">
        <v>29</v>
      </c>
      <c r="DM226" s="97">
        <v>30</v>
      </c>
      <c r="DN226" s="97">
        <v>31</v>
      </c>
      <c r="DO226" s="97">
        <v>32</v>
      </c>
      <c r="DP226" s="97">
        <v>33</v>
      </c>
      <c r="DQ226" s="97">
        <v>34</v>
      </c>
      <c r="DR226" s="98">
        <v>35</v>
      </c>
      <c r="DS226" s="98">
        <v>36</v>
      </c>
      <c r="DT226" s="98">
        <v>37</v>
      </c>
      <c r="DU226" s="98">
        <v>38</v>
      </c>
      <c r="DV226" s="98">
        <v>39</v>
      </c>
      <c r="DW226" s="98">
        <v>40</v>
      </c>
      <c r="DX226" s="123"/>
    </row>
    <row r="227" spans="84:128" ht="23.25" customHeight="1" thickBot="1" x14ac:dyDescent="0.3">
      <c r="CF227" s="139"/>
      <c r="CG227" s="140"/>
      <c r="CH227" s="140"/>
      <c r="CI227" s="140"/>
      <c r="CJ227" s="140"/>
      <c r="CK227" s="140"/>
      <c r="CL227" s="140"/>
      <c r="CM227" s="140"/>
      <c r="CN227" s="140"/>
      <c r="CO227" s="140"/>
      <c r="CP227" s="140"/>
      <c r="CQ227" s="140"/>
      <c r="CR227" s="140"/>
      <c r="CS227" s="140"/>
      <c r="CT227" s="140"/>
      <c r="CU227" s="140"/>
      <c r="CV227" s="140"/>
      <c r="CW227" s="140"/>
      <c r="CX227" s="140"/>
      <c r="CY227" s="140"/>
      <c r="CZ227" s="140"/>
      <c r="DA227" s="140"/>
      <c r="DB227" s="140"/>
      <c r="DC227" s="140"/>
      <c r="DD227" s="140"/>
      <c r="DE227" s="140"/>
      <c r="DF227" s="140"/>
      <c r="DG227" s="140"/>
      <c r="DH227" s="140"/>
      <c r="DI227" s="140"/>
      <c r="DJ227" s="140"/>
      <c r="DK227" s="140"/>
      <c r="DL227" s="140"/>
      <c r="DM227" s="140"/>
      <c r="DN227" s="140"/>
      <c r="DO227" s="140"/>
      <c r="DP227" s="140"/>
      <c r="DQ227" s="140"/>
      <c r="DR227" s="140"/>
      <c r="DS227" s="140"/>
      <c r="DT227" s="140"/>
      <c r="DU227" s="140"/>
      <c r="DV227" s="140"/>
      <c r="DW227" s="140"/>
      <c r="DX227" s="141"/>
    </row>
    <row r="228" spans="84:128" ht="23.25" customHeight="1" thickTop="1" x14ac:dyDescent="0.25">
      <c r="CF228" s="113"/>
      <c r="CG228" s="114"/>
      <c r="CH228" s="114"/>
      <c r="CI228" s="114"/>
      <c r="CJ228" s="114"/>
      <c r="CK228" s="114"/>
      <c r="CL228" s="114"/>
      <c r="CM228" s="114"/>
      <c r="CN228" s="114"/>
      <c r="CO228" s="114"/>
      <c r="CP228" s="114"/>
      <c r="CQ228" s="114"/>
      <c r="CR228" s="114"/>
      <c r="CS228" s="114"/>
      <c r="CT228" s="114"/>
      <c r="CU228" s="114"/>
      <c r="CV228" s="114"/>
      <c r="CW228" s="114"/>
      <c r="CX228" s="114"/>
      <c r="CY228" s="114"/>
      <c r="CZ228" s="114"/>
      <c r="DA228" s="114"/>
      <c r="DB228" s="114"/>
      <c r="DC228" s="114"/>
      <c r="DD228" s="114"/>
      <c r="DE228" s="114"/>
      <c r="DF228" s="114"/>
      <c r="DG228" s="114"/>
      <c r="DH228" s="114"/>
      <c r="DI228" s="114"/>
      <c r="DJ228" s="114"/>
      <c r="DK228" s="114"/>
      <c r="DL228" s="114"/>
      <c r="DM228" s="114"/>
      <c r="DN228" s="114"/>
      <c r="DO228" s="114"/>
      <c r="DP228" s="114"/>
      <c r="DQ228" s="114"/>
      <c r="DR228" s="114"/>
      <c r="DS228" s="114"/>
      <c r="DT228" s="114"/>
      <c r="DU228" s="114"/>
      <c r="DV228" s="114"/>
      <c r="DW228" s="114"/>
      <c r="DX228" s="115"/>
    </row>
    <row r="229" spans="84:128" ht="23.25" customHeight="1" x14ac:dyDescent="0.25">
      <c r="CF229" s="120"/>
      <c r="CG229" s="761"/>
      <c r="CH229" s="761"/>
      <c r="CI229" s="761"/>
      <c r="CJ229" s="76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762"/>
      <c r="CV229" s="762"/>
      <c r="CW229" s="763" t="s">
        <v>11</v>
      </c>
      <c r="CX229" s="763"/>
      <c r="CY229" s="763"/>
      <c r="CZ229" s="763"/>
      <c r="DA229" s="755" t="s">
        <v>12</v>
      </c>
      <c r="DB229" s="756"/>
      <c r="DC229" s="756"/>
      <c r="DD229" s="757" t="s">
        <v>9</v>
      </c>
      <c r="DE229" s="757"/>
      <c r="DF229" s="758"/>
      <c r="DG229" s="121"/>
      <c r="DH229" s="121"/>
      <c r="DI229" s="121"/>
      <c r="DJ229" s="121"/>
      <c r="DK229" s="121"/>
      <c r="DL229" s="121"/>
      <c r="DM229" s="121"/>
      <c r="DN229" s="121"/>
      <c r="DO229" s="121"/>
      <c r="DP229" s="121"/>
      <c r="DQ229" s="121"/>
      <c r="DR229" s="122"/>
      <c r="DS229" s="759" t="s">
        <v>13</v>
      </c>
      <c r="DT229" s="759"/>
      <c r="DU229" s="759"/>
      <c r="DV229" s="760"/>
      <c r="DW229" s="760"/>
      <c r="DX229" s="123"/>
    </row>
    <row r="230" spans="84:128" ht="23.25" customHeight="1" x14ac:dyDescent="0.25">
      <c r="CF230" s="120"/>
      <c r="CG230" s="761"/>
      <c r="CH230" s="761"/>
      <c r="CI230" s="761"/>
      <c r="CJ230" s="76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762"/>
      <c r="CV230" s="762"/>
      <c r="CW230" s="763"/>
      <c r="CX230" s="763"/>
      <c r="CY230" s="763"/>
      <c r="CZ230" s="763"/>
      <c r="DA230" s="755"/>
      <c r="DB230" s="756"/>
      <c r="DC230" s="756"/>
      <c r="DD230" s="757"/>
      <c r="DE230" s="757"/>
      <c r="DF230" s="758"/>
      <c r="DG230" s="121"/>
      <c r="DH230" s="121"/>
      <c r="DI230" s="121"/>
      <c r="DJ230" s="121"/>
      <c r="DK230" s="121"/>
      <c r="DL230" s="121"/>
      <c r="DM230" s="121"/>
      <c r="DN230" s="121"/>
      <c r="DO230" s="121"/>
      <c r="DP230" s="121"/>
      <c r="DQ230" s="121"/>
      <c r="DR230" s="122"/>
      <c r="DS230" s="759"/>
      <c r="DT230" s="759"/>
      <c r="DU230" s="759"/>
      <c r="DV230" s="760"/>
      <c r="DW230" s="760"/>
      <c r="DX230" s="123"/>
    </row>
    <row r="231" spans="84:128" ht="23.25" customHeight="1" x14ac:dyDescent="0.25">
      <c r="CF231" s="120"/>
      <c r="CG231" s="128"/>
      <c r="CH231" s="128"/>
      <c r="CI231" s="128"/>
      <c r="CJ231" s="128"/>
      <c r="CK231" s="587" t="s">
        <v>16</v>
      </c>
      <c r="CL231" s="587"/>
      <c r="CM231" s="90"/>
      <c r="CN231" s="91" t="s">
        <v>17</v>
      </c>
      <c r="CO231" s="585"/>
      <c r="CP231" s="585"/>
      <c r="CQ231" s="585"/>
      <c r="CR231" s="585"/>
      <c r="CS231" s="585"/>
      <c r="CT231" s="585"/>
      <c r="CU231" s="585"/>
      <c r="CV231" s="585"/>
      <c r="CW231" s="585"/>
      <c r="CX231" s="585"/>
      <c r="CY231" s="789"/>
      <c r="CZ231" s="789"/>
      <c r="DA231" s="129"/>
      <c r="DB231" s="129"/>
      <c r="DC231" s="129"/>
      <c r="DD231" s="129"/>
      <c r="DE231" s="129"/>
      <c r="DF231" s="128"/>
      <c r="DG231" s="587" t="s">
        <v>16</v>
      </c>
      <c r="DH231" s="587"/>
      <c r="DI231" s="90"/>
      <c r="DJ231" s="91" t="s">
        <v>17</v>
      </c>
      <c r="DK231" s="585"/>
      <c r="DL231" s="585"/>
      <c r="DM231" s="585"/>
      <c r="DN231" s="585"/>
      <c r="DO231" s="585"/>
      <c r="DP231" s="585"/>
      <c r="DQ231" s="585"/>
      <c r="DR231" s="585"/>
      <c r="DS231" s="585"/>
      <c r="DT231" s="585"/>
      <c r="DU231" s="585"/>
      <c r="DV231" s="585"/>
      <c r="DW231" s="585"/>
      <c r="DX231" s="123"/>
    </row>
    <row r="232" spans="84:128" ht="23.25" customHeight="1" x14ac:dyDescent="0.25">
      <c r="CF232" s="120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  <c r="CW232" s="128"/>
      <c r="CX232" s="128"/>
      <c r="CY232" s="128"/>
      <c r="CZ232" s="128"/>
      <c r="DA232" s="128"/>
      <c r="DB232" s="128"/>
      <c r="DC232" s="128"/>
      <c r="DD232" s="128"/>
      <c r="DE232" s="128"/>
      <c r="DF232" s="128"/>
      <c r="DG232" s="128"/>
      <c r="DH232" s="128"/>
      <c r="DI232" s="128"/>
      <c r="DJ232" s="128"/>
      <c r="DK232" s="128"/>
      <c r="DL232" s="128"/>
      <c r="DM232" s="128"/>
      <c r="DN232" s="128"/>
      <c r="DO232" s="128"/>
      <c r="DP232" s="128"/>
      <c r="DQ232" s="128"/>
      <c r="DR232" s="131"/>
      <c r="DS232" s="131"/>
      <c r="DT232" s="131"/>
      <c r="DU232" s="131"/>
      <c r="DV232" s="131"/>
      <c r="DW232" s="131"/>
      <c r="DX232" s="123"/>
    </row>
    <row r="233" spans="84:128" ht="23.25" customHeight="1" x14ac:dyDescent="0.25">
      <c r="CF233" s="120"/>
      <c r="CG233" s="94" t="s">
        <v>21</v>
      </c>
      <c r="CH233" s="95"/>
      <c r="CI233" s="96" t="s">
        <v>10</v>
      </c>
      <c r="CJ233" s="97">
        <v>1</v>
      </c>
      <c r="CK233" s="97">
        <v>2</v>
      </c>
      <c r="CL233" s="97">
        <v>3</v>
      </c>
      <c r="CM233" s="97">
        <v>4</v>
      </c>
      <c r="CN233" s="97">
        <v>5</v>
      </c>
      <c r="CO233" s="97">
        <v>6</v>
      </c>
      <c r="CP233" s="97">
        <v>7</v>
      </c>
      <c r="CQ233" s="97">
        <v>8</v>
      </c>
      <c r="CR233" s="97">
        <v>9</v>
      </c>
      <c r="CS233" s="97">
        <v>10</v>
      </c>
      <c r="CT233" s="97">
        <v>11</v>
      </c>
      <c r="CU233" s="97">
        <v>12</v>
      </c>
      <c r="CV233" s="97">
        <v>13</v>
      </c>
      <c r="CW233" s="97">
        <v>14</v>
      </c>
      <c r="CX233" s="97">
        <v>15</v>
      </c>
      <c r="CY233" s="97">
        <v>16</v>
      </c>
      <c r="CZ233" s="97">
        <v>17</v>
      </c>
      <c r="DA233" s="97">
        <v>18</v>
      </c>
      <c r="DB233" s="97">
        <v>19</v>
      </c>
      <c r="DC233" s="97">
        <v>20</v>
      </c>
      <c r="DD233" s="97">
        <v>21</v>
      </c>
      <c r="DE233" s="97">
        <v>22</v>
      </c>
      <c r="DF233" s="97">
        <v>23</v>
      </c>
      <c r="DG233" s="97">
        <v>24</v>
      </c>
      <c r="DH233" s="97">
        <v>25</v>
      </c>
      <c r="DI233" s="97">
        <v>26</v>
      </c>
      <c r="DJ233" s="97">
        <v>27</v>
      </c>
      <c r="DK233" s="97">
        <v>28</v>
      </c>
      <c r="DL233" s="97">
        <v>29</v>
      </c>
      <c r="DM233" s="97">
        <v>30</v>
      </c>
      <c r="DN233" s="97">
        <v>31</v>
      </c>
      <c r="DO233" s="97">
        <v>32</v>
      </c>
      <c r="DP233" s="97">
        <v>33</v>
      </c>
      <c r="DQ233" s="97">
        <v>34</v>
      </c>
      <c r="DR233" s="98">
        <v>35</v>
      </c>
      <c r="DS233" s="98">
        <v>36</v>
      </c>
      <c r="DT233" s="98">
        <v>37</v>
      </c>
      <c r="DU233" s="98">
        <v>38</v>
      </c>
      <c r="DV233" s="98">
        <v>39</v>
      </c>
      <c r="DW233" s="98">
        <v>40</v>
      </c>
      <c r="DX233" s="123"/>
    </row>
    <row r="234" spans="84:128" ht="23.25" customHeight="1" x14ac:dyDescent="0.25">
      <c r="CF234" s="120"/>
      <c r="CG234" s="134"/>
      <c r="CH234" s="135"/>
      <c r="CI234" s="136"/>
      <c r="CJ234" s="137"/>
      <c r="CK234" s="137"/>
      <c r="CL234" s="137"/>
      <c r="CM234" s="137"/>
      <c r="CN234" s="137"/>
      <c r="CO234" s="137"/>
      <c r="CP234" s="137"/>
      <c r="CQ234" s="137"/>
      <c r="CR234" s="137"/>
      <c r="CS234" s="137"/>
      <c r="CT234" s="137"/>
      <c r="CU234" s="137"/>
      <c r="CV234" s="137"/>
      <c r="CW234" s="137"/>
      <c r="CX234" s="137"/>
      <c r="CY234" s="137"/>
      <c r="CZ234" s="137"/>
      <c r="DA234" s="137"/>
      <c r="DB234" s="137"/>
      <c r="DC234" s="137"/>
      <c r="DD234" s="137"/>
      <c r="DE234" s="137"/>
      <c r="DF234" s="137"/>
      <c r="DG234" s="137"/>
      <c r="DH234" s="137"/>
      <c r="DI234" s="137"/>
      <c r="DJ234" s="137"/>
      <c r="DK234" s="137"/>
      <c r="DL234" s="137"/>
      <c r="DM234" s="137"/>
      <c r="DN234" s="137"/>
      <c r="DO234" s="137"/>
      <c r="DP234" s="137"/>
      <c r="DQ234" s="137"/>
      <c r="DR234" s="138"/>
      <c r="DS234" s="138"/>
      <c r="DT234" s="138"/>
      <c r="DU234" s="138"/>
      <c r="DV234" s="138"/>
      <c r="DW234" s="138"/>
      <c r="DX234" s="123"/>
    </row>
    <row r="235" spans="84:128" ht="23.25" customHeight="1" x14ac:dyDescent="0.25">
      <c r="CF235" s="120"/>
      <c r="CG235" s="104" t="s">
        <v>21</v>
      </c>
      <c r="CH235" s="105"/>
      <c r="CI235" s="106" t="s">
        <v>10</v>
      </c>
      <c r="CJ235" s="97">
        <v>1</v>
      </c>
      <c r="CK235" s="97">
        <v>2</v>
      </c>
      <c r="CL235" s="97">
        <v>3</v>
      </c>
      <c r="CM235" s="97">
        <v>4</v>
      </c>
      <c r="CN235" s="97">
        <v>5</v>
      </c>
      <c r="CO235" s="97">
        <v>6</v>
      </c>
      <c r="CP235" s="97">
        <v>7</v>
      </c>
      <c r="CQ235" s="97">
        <v>8</v>
      </c>
      <c r="CR235" s="97">
        <v>9</v>
      </c>
      <c r="CS235" s="97">
        <v>10</v>
      </c>
      <c r="CT235" s="97">
        <v>11</v>
      </c>
      <c r="CU235" s="97">
        <v>12</v>
      </c>
      <c r="CV235" s="97">
        <v>13</v>
      </c>
      <c r="CW235" s="97">
        <v>14</v>
      </c>
      <c r="CX235" s="97">
        <v>15</v>
      </c>
      <c r="CY235" s="97">
        <v>16</v>
      </c>
      <c r="CZ235" s="97">
        <v>17</v>
      </c>
      <c r="DA235" s="97">
        <v>18</v>
      </c>
      <c r="DB235" s="97">
        <v>19</v>
      </c>
      <c r="DC235" s="97">
        <v>20</v>
      </c>
      <c r="DD235" s="97">
        <v>21</v>
      </c>
      <c r="DE235" s="97">
        <v>22</v>
      </c>
      <c r="DF235" s="97">
        <v>23</v>
      </c>
      <c r="DG235" s="97">
        <v>24</v>
      </c>
      <c r="DH235" s="97">
        <v>25</v>
      </c>
      <c r="DI235" s="97">
        <v>26</v>
      </c>
      <c r="DJ235" s="97">
        <v>27</v>
      </c>
      <c r="DK235" s="97">
        <v>28</v>
      </c>
      <c r="DL235" s="97">
        <v>29</v>
      </c>
      <c r="DM235" s="97">
        <v>30</v>
      </c>
      <c r="DN235" s="97">
        <v>31</v>
      </c>
      <c r="DO235" s="97">
        <v>32</v>
      </c>
      <c r="DP235" s="97">
        <v>33</v>
      </c>
      <c r="DQ235" s="97">
        <v>34</v>
      </c>
      <c r="DR235" s="98">
        <v>35</v>
      </c>
      <c r="DS235" s="98">
        <v>36</v>
      </c>
      <c r="DT235" s="98">
        <v>37</v>
      </c>
      <c r="DU235" s="98">
        <v>38</v>
      </c>
      <c r="DV235" s="98">
        <v>39</v>
      </c>
      <c r="DW235" s="98">
        <v>40</v>
      </c>
      <c r="DX235" s="123"/>
    </row>
    <row r="236" spans="84:128" ht="23.25" customHeight="1" thickBot="1" x14ac:dyDescent="0.3">
      <c r="CF236" s="139"/>
      <c r="CG236" s="140"/>
      <c r="CH236" s="140"/>
      <c r="CI236" s="140"/>
      <c r="CJ236" s="140"/>
      <c r="CK236" s="140"/>
      <c r="CL236" s="140"/>
      <c r="CM236" s="140"/>
      <c r="CN236" s="140"/>
      <c r="CO236" s="140"/>
      <c r="CP236" s="140"/>
      <c r="CQ236" s="140"/>
      <c r="CR236" s="140"/>
      <c r="CS236" s="140"/>
      <c r="CT236" s="140"/>
      <c r="CU236" s="140"/>
      <c r="CV236" s="140"/>
      <c r="CW236" s="140"/>
      <c r="CX236" s="140"/>
      <c r="CY236" s="140"/>
      <c r="CZ236" s="140"/>
      <c r="DA236" s="140"/>
      <c r="DB236" s="140"/>
      <c r="DC236" s="140"/>
      <c r="DD236" s="140"/>
      <c r="DE236" s="140"/>
      <c r="DF236" s="140"/>
      <c r="DG236" s="140"/>
      <c r="DH236" s="140"/>
      <c r="DI236" s="140"/>
      <c r="DJ236" s="140"/>
      <c r="DK236" s="140"/>
      <c r="DL236" s="140"/>
      <c r="DM236" s="140"/>
      <c r="DN236" s="140"/>
      <c r="DO236" s="140"/>
      <c r="DP236" s="140"/>
      <c r="DQ236" s="140"/>
      <c r="DR236" s="140"/>
      <c r="DS236" s="140"/>
      <c r="DT236" s="140"/>
      <c r="DU236" s="140"/>
      <c r="DV236" s="140"/>
      <c r="DW236" s="140"/>
      <c r="DX236" s="141"/>
    </row>
    <row r="237" spans="84:128" ht="23.25" customHeight="1" thickTop="1" x14ac:dyDescent="0.25">
      <c r="CF237" s="113"/>
      <c r="CG237" s="114"/>
      <c r="CH237" s="114"/>
      <c r="CI237" s="114"/>
      <c r="CJ237" s="114"/>
      <c r="CK237" s="114"/>
      <c r="CL237" s="114"/>
      <c r="CM237" s="114"/>
      <c r="CN237" s="114"/>
      <c r="CO237" s="114"/>
      <c r="CP237" s="114"/>
      <c r="CQ237" s="114"/>
      <c r="CR237" s="114"/>
      <c r="CS237" s="114"/>
      <c r="CT237" s="114"/>
      <c r="CU237" s="114"/>
      <c r="CV237" s="114"/>
      <c r="CW237" s="114"/>
      <c r="CX237" s="114"/>
      <c r="CY237" s="114"/>
      <c r="CZ237" s="114"/>
      <c r="DA237" s="114"/>
      <c r="DB237" s="114"/>
      <c r="DC237" s="114"/>
      <c r="DD237" s="114"/>
      <c r="DE237" s="114"/>
      <c r="DF237" s="114"/>
      <c r="DG237" s="114"/>
      <c r="DH237" s="114"/>
      <c r="DI237" s="114"/>
      <c r="DJ237" s="114"/>
      <c r="DK237" s="114"/>
      <c r="DL237" s="114"/>
      <c r="DM237" s="114"/>
      <c r="DN237" s="114"/>
      <c r="DO237" s="114"/>
      <c r="DP237" s="114"/>
      <c r="DQ237" s="114"/>
      <c r="DR237" s="114"/>
      <c r="DS237" s="114"/>
      <c r="DT237" s="114"/>
      <c r="DU237" s="114"/>
      <c r="DV237" s="114"/>
      <c r="DW237" s="114"/>
      <c r="DX237" s="115"/>
    </row>
    <row r="238" spans="84:128" ht="23.25" customHeight="1" x14ac:dyDescent="0.25">
      <c r="CF238" s="120"/>
      <c r="CG238" s="761"/>
      <c r="CH238" s="761"/>
      <c r="CI238" s="761"/>
      <c r="CJ238" s="76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762"/>
      <c r="CV238" s="762"/>
      <c r="CW238" s="763" t="s">
        <v>11</v>
      </c>
      <c r="CX238" s="763"/>
      <c r="CY238" s="763"/>
      <c r="CZ238" s="763"/>
      <c r="DA238" s="755" t="s">
        <v>12</v>
      </c>
      <c r="DB238" s="756"/>
      <c r="DC238" s="756"/>
      <c r="DD238" s="757" t="s">
        <v>9</v>
      </c>
      <c r="DE238" s="757"/>
      <c r="DF238" s="758"/>
      <c r="DG238" s="121"/>
      <c r="DH238" s="121"/>
      <c r="DI238" s="121"/>
      <c r="DJ238" s="121"/>
      <c r="DK238" s="121"/>
      <c r="DL238" s="121"/>
      <c r="DM238" s="121"/>
      <c r="DN238" s="121"/>
      <c r="DO238" s="121"/>
      <c r="DP238" s="121"/>
      <c r="DQ238" s="121"/>
      <c r="DR238" s="122"/>
      <c r="DS238" s="759" t="s">
        <v>13</v>
      </c>
      <c r="DT238" s="759"/>
      <c r="DU238" s="759"/>
      <c r="DV238" s="760"/>
      <c r="DW238" s="760"/>
      <c r="DX238" s="123"/>
    </row>
    <row r="239" spans="84:128" ht="23.25" customHeight="1" x14ac:dyDescent="0.25">
      <c r="CF239" s="120"/>
      <c r="CG239" s="761"/>
      <c r="CH239" s="761"/>
      <c r="CI239" s="761"/>
      <c r="CJ239" s="76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762"/>
      <c r="CV239" s="762"/>
      <c r="CW239" s="763"/>
      <c r="CX239" s="763"/>
      <c r="CY239" s="763"/>
      <c r="CZ239" s="763"/>
      <c r="DA239" s="755"/>
      <c r="DB239" s="756"/>
      <c r="DC239" s="756"/>
      <c r="DD239" s="757"/>
      <c r="DE239" s="757"/>
      <c r="DF239" s="758"/>
      <c r="DG239" s="121"/>
      <c r="DH239" s="121"/>
      <c r="DI239" s="121"/>
      <c r="DJ239" s="121"/>
      <c r="DK239" s="121"/>
      <c r="DL239" s="121"/>
      <c r="DM239" s="121"/>
      <c r="DN239" s="121"/>
      <c r="DO239" s="121"/>
      <c r="DP239" s="121"/>
      <c r="DQ239" s="121"/>
      <c r="DR239" s="122"/>
      <c r="DS239" s="759"/>
      <c r="DT239" s="759"/>
      <c r="DU239" s="759"/>
      <c r="DV239" s="760"/>
      <c r="DW239" s="760"/>
      <c r="DX239" s="123"/>
    </row>
    <row r="240" spans="84:128" ht="23.25" customHeight="1" x14ac:dyDescent="0.25">
      <c r="CF240" s="120"/>
      <c r="CG240" s="128"/>
      <c r="CH240" s="128"/>
      <c r="CI240" s="128"/>
      <c r="CJ240" s="128"/>
      <c r="CK240" s="587" t="s">
        <v>16</v>
      </c>
      <c r="CL240" s="587"/>
      <c r="CM240" s="90"/>
      <c r="CN240" s="91" t="s">
        <v>17</v>
      </c>
      <c r="CO240" s="585"/>
      <c r="CP240" s="585"/>
      <c r="CQ240" s="585"/>
      <c r="CR240" s="585"/>
      <c r="CS240" s="585"/>
      <c r="CT240" s="585"/>
      <c r="CU240" s="585"/>
      <c r="CV240" s="585"/>
      <c r="CW240" s="585"/>
      <c r="CX240" s="585"/>
      <c r="CY240" s="789"/>
      <c r="CZ240" s="789"/>
      <c r="DA240" s="129"/>
      <c r="DB240" s="129"/>
      <c r="DC240" s="129"/>
      <c r="DD240" s="129"/>
      <c r="DE240" s="129"/>
      <c r="DF240" s="128"/>
      <c r="DG240" s="587" t="s">
        <v>16</v>
      </c>
      <c r="DH240" s="587"/>
      <c r="DI240" s="90"/>
      <c r="DJ240" s="91" t="s">
        <v>17</v>
      </c>
      <c r="DK240" s="585"/>
      <c r="DL240" s="585"/>
      <c r="DM240" s="585"/>
      <c r="DN240" s="585"/>
      <c r="DO240" s="585"/>
      <c r="DP240" s="585"/>
      <c r="DQ240" s="585"/>
      <c r="DR240" s="585"/>
      <c r="DS240" s="585"/>
      <c r="DT240" s="585"/>
      <c r="DU240" s="585"/>
      <c r="DV240" s="585"/>
      <c r="DW240" s="585"/>
      <c r="DX240" s="123"/>
    </row>
    <row r="241" spans="84:128" ht="23.25" customHeight="1" x14ac:dyDescent="0.25">
      <c r="CF241" s="120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28"/>
      <c r="DE241" s="128"/>
      <c r="DF241" s="128"/>
      <c r="DG241" s="128"/>
      <c r="DH241" s="128"/>
      <c r="DI241" s="128"/>
      <c r="DJ241" s="128"/>
      <c r="DK241" s="128"/>
      <c r="DL241" s="128"/>
      <c r="DM241" s="128"/>
      <c r="DN241" s="128"/>
      <c r="DO241" s="128"/>
      <c r="DP241" s="128"/>
      <c r="DQ241" s="128"/>
      <c r="DR241" s="131"/>
      <c r="DS241" s="131"/>
      <c r="DT241" s="131"/>
      <c r="DU241" s="131"/>
      <c r="DV241" s="131"/>
      <c r="DW241" s="131"/>
      <c r="DX241" s="123"/>
    </row>
    <row r="242" spans="84:128" ht="23.25" customHeight="1" x14ac:dyDescent="0.25">
      <c r="CF242" s="120"/>
      <c r="CG242" s="94" t="s">
        <v>21</v>
      </c>
      <c r="CH242" s="95"/>
      <c r="CI242" s="96" t="s">
        <v>10</v>
      </c>
      <c r="CJ242" s="97">
        <v>1</v>
      </c>
      <c r="CK242" s="97">
        <v>2</v>
      </c>
      <c r="CL242" s="97">
        <v>3</v>
      </c>
      <c r="CM242" s="97">
        <v>4</v>
      </c>
      <c r="CN242" s="97">
        <v>5</v>
      </c>
      <c r="CO242" s="97">
        <v>6</v>
      </c>
      <c r="CP242" s="97">
        <v>7</v>
      </c>
      <c r="CQ242" s="97">
        <v>8</v>
      </c>
      <c r="CR242" s="97">
        <v>9</v>
      </c>
      <c r="CS242" s="97">
        <v>10</v>
      </c>
      <c r="CT242" s="97">
        <v>11</v>
      </c>
      <c r="CU242" s="97">
        <v>12</v>
      </c>
      <c r="CV242" s="97">
        <v>13</v>
      </c>
      <c r="CW242" s="97">
        <v>14</v>
      </c>
      <c r="CX242" s="97">
        <v>15</v>
      </c>
      <c r="CY242" s="97">
        <v>16</v>
      </c>
      <c r="CZ242" s="97">
        <v>17</v>
      </c>
      <c r="DA242" s="97">
        <v>18</v>
      </c>
      <c r="DB242" s="97">
        <v>19</v>
      </c>
      <c r="DC242" s="97">
        <v>20</v>
      </c>
      <c r="DD242" s="97">
        <v>21</v>
      </c>
      <c r="DE242" s="97">
        <v>22</v>
      </c>
      <c r="DF242" s="97">
        <v>23</v>
      </c>
      <c r="DG242" s="97">
        <v>24</v>
      </c>
      <c r="DH242" s="97">
        <v>25</v>
      </c>
      <c r="DI242" s="97">
        <v>26</v>
      </c>
      <c r="DJ242" s="97">
        <v>27</v>
      </c>
      <c r="DK242" s="97">
        <v>28</v>
      </c>
      <c r="DL242" s="97">
        <v>29</v>
      </c>
      <c r="DM242" s="97">
        <v>30</v>
      </c>
      <c r="DN242" s="97">
        <v>31</v>
      </c>
      <c r="DO242" s="97">
        <v>32</v>
      </c>
      <c r="DP242" s="97">
        <v>33</v>
      </c>
      <c r="DQ242" s="97">
        <v>34</v>
      </c>
      <c r="DR242" s="98">
        <v>35</v>
      </c>
      <c r="DS242" s="98">
        <v>36</v>
      </c>
      <c r="DT242" s="98">
        <v>37</v>
      </c>
      <c r="DU242" s="98">
        <v>38</v>
      </c>
      <c r="DV242" s="98">
        <v>39</v>
      </c>
      <c r="DW242" s="98">
        <v>40</v>
      </c>
      <c r="DX242" s="123"/>
    </row>
    <row r="243" spans="84:128" ht="23.25" customHeight="1" x14ac:dyDescent="0.25">
      <c r="CF243" s="120"/>
      <c r="CG243" s="134"/>
      <c r="CH243" s="135"/>
      <c r="CI243" s="136"/>
      <c r="CJ243" s="137"/>
      <c r="CK243" s="137"/>
      <c r="CL243" s="137"/>
      <c r="CM243" s="137"/>
      <c r="CN243" s="137"/>
      <c r="CO243" s="137"/>
      <c r="CP243" s="137"/>
      <c r="CQ243" s="137"/>
      <c r="CR243" s="137"/>
      <c r="CS243" s="137"/>
      <c r="CT243" s="137"/>
      <c r="CU243" s="137"/>
      <c r="CV243" s="137"/>
      <c r="CW243" s="137"/>
      <c r="CX243" s="137"/>
      <c r="CY243" s="137"/>
      <c r="CZ243" s="137"/>
      <c r="DA243" s="137"/>
      <c r="DB243" s="137"/>
      <c r="DC243" s="137"/>
      <c r="DD243" s="137"/>
      <c r="DE243" s="137"/>
      <c r="DF243" s="137"/>
      <c r="DG243" s="137"/>
      <c r="DH243" s="137"/>
      <c r="DI243" s="137"/>
      <c r="DJ243" s="137"/>
      <c r="DK243" s="137"/>
      <c r="DL243" s="137"/>
      <c r="DM243" s="137"/>
      <c r="DN243" s="137"/>
      <c r="DO243" s="137"/>
      <c r="DP243" s="137"/>
      <c r="DQ243" s="137"/>
      <c r="DR243" s="138"/>
      <c r="DS243" s="138"/>
      <c r="DT243" s="138"/>
      <c r="DU243" s="138"/>
      <c r="DV243" s="138"/>
      <c r="DW243" s="138"/>
      <c r="DX243" s="123"/>
    </row>
    <row r="244" spans="84:128" ht="23.25" customHeight="1" x14ac:dyDescent="0.25">
      <c r="CF244" s="120"/>
      <c r="CG244" s="104" t="s">
        <v>21</v>
      </c>
      <c r="CH244" s="105"/>
      <c r="CI244" s="106" t="s">
        <v>10</v>
      </c>
      <c r="CJ244" s="97">
        <v>1</v>
      </c>
      <c r="CK244" s="97">
        <v>2</v>
      </c>
      <c r="CL244" s="97">
        <v>3</v>
      </c>
      <c r="CM244" s="97">
        <v>4</v>
      </c>
      <c r="CN244" s="97">
        <v>5</v>
      </c>
      <c r="CO244" s="97">
        <v>6</v>
      </c>
      <c r="CP244" s="97">
        <v>7</v>
      </c>
      <c r="CQ244" s="97">
        <v>8</v>
      </c>
      <c r="CR244" s="97">
        <v>9</v>
      </c>
      <c r="CS244" s="97">
        <v>10</v>
      </c>
      <c r="CT244" s="97">
        <v>11</v>
      </c>
      <c r="CU244" s="97">
        <v>12</v>
      </c>
      <c r="CV244" s="97">
        <v>13</v>
      </c>
      <c r="CW244" s="97">
        <v>14</v>
      </c>
      <c r="CX244" s="97">
        <v>15</v>
      </c>
      <c r="CY244" s="97">
        <v>16</v>
      </c>
      <c r="CZ244" s="97">
        <v>17</v>
      </c>
      <c r="DA244" s="97">
        <v>18</v>
      </c>
      <c r="DB244" s="97">
        <v>19</v>
      </c>
      <c r="DC244" s="97">
        <v>20</v>
      </c>
      <c r="DD244" s="97">
        <v>21</v>
      </c>
      <c r="DE244" s="97">
        <v>22</v>
      </c>
      <c r="DF244" s="97">
        <v>23</v>
      </c>
      <c r="DG244" s="97">
        <v>24</v>
      </c>
      <c r="DH244" s="97">
        <v>25</v>
      </c>
      <c r="DI244" s="97">
        <v>26</v>
      </c>
      <c r="DJ244" s="97">
        <v>27</v>
      </c>
      <c r="DK244" s="97">
        <v>28</v>
      </c>
      <c r="DL244" s="97">
        <v>29</v>
      </c>
      <c r="DM244" s="97">
        <v>30</v>
      </c>
      <c r="DN244" s="97">
        <v>31</v>
      </c>
      <c r="DO244" s="97">
        <v>32</v>
      </c>
      <c r="DP244" s="97">
        <v>33</v>
      </c>
      <c r="DQ244" s="97">
        <v>34</v>
      </c>
      <c r="DR244" s="98">
        <v>35</v>
      </c>
      <c r="DS244" s="98">
        <v>36</v>
      </c>
      <c r="DT244" s="98">
        <v>37</v>
      </c>
      <c r="DU244" s="98">
        <v>38</v>
      </c>
      <c r="DV244" s="98">
        <v>39</v>
      </c>
      <c r="DW244" s="98">
        <v>40</v>
      </c>
      <c r="DX244" s="123"/>
    </row>
    <row r="245" spans="84:128" ht="23.25" customHeight="1" thickBot="1" x14ac:dyDescent="0.3">
      <c r="CF245" s="139"/>
      <c r="CG245" s="140"/>
      <c r="CH245" s="140"/>
      <c r="CI245" s="140"/>
      <c r="CJ245" s="140"/>
      <c r="CK245" s="140"/>
      <c r="CL245" s="140"/>
      <c r="CM245" s="140"/>
      <c r="CN245" s="140"/>
      <c r="CO245" s="140"/>
      <c r="CP245" s="140"/>
      <c r="CQ245" s="140"/>
      <c r="CR245" s="140"/>
      <c r="CS245" s="140"/>
      <c r="CT245" s="140"/>
      <c r="CU245" s="140"/>
      <c r="CV245" s="140"/>
      <c r="CW245" s="140"/>
      <c r="CX245" s="140"/>
      <c r="CY245" s="140"/>
      <c r="CZ245" s="140"/>
      <c r="DA245" s="140"/>
      <c r="DB245" s="140"/>
      <c r="DC245" s="140"/>
      <c r="DD245" s="140"/>
      <c r="DE245" s="140"/>
      <c r="DF245" s="140"/>
      <c r="DG245" s="140"/>
      <c r="DH245" s="140"/>
      <c r="DI245" s="140"/>
      <c r="DJ245" s="140"/>
      <c r="DK245" s="140"/>
      <c r="DL245" s="140"/>
      <c r="DM245" s="140"/>
      <c r="DN245" s="140"/>
      <c r="DO245" s="140"/>
      <c r="DP245" s="140"/>
      <c r="DQ245" s="140"/>
      <c r="DR245" s="140"/>
      <c r="DS245" s="140"/>
      <c r="DT245" s="140"/>
      <c r="DU245" s="140"/>
      <c r="DV245" s="140"/>
      <c r="DW245" s="140"/>
      <c r="DX245" s="141"/>
    </row>
    <row r="246" spans="84:128" ht="23.25" customHeight="1" thickTop="1" x14ac:dyDescent="0.25">
      <c r="CF246" s="113"/>
      <c r="CG246" s="114"/>
      <c r="CH246" s="114"/>
      <c r="CI246" s="114"/>
      <c r="CJ246" s="114"/>
      <c r="CK246" s="114"/>
      <c r="CL246" s="114"/>
      <c r="CM246" s="114"/>
      <c r="CN246" s="114"/>
      <c r="CO246" s="114"/>
      <c r="CP246" s="114"/>
      <c r="CQ246" s="114"/>
      <c r="CR246" s="114"/>
      <c r="CS246" s="114"/>
      <c r="CT246" s="114"/>
      <c r="CU246" s="114"/>
      <c r="CV246" s="114"/>
      <c r="CW246" s="114"/>
      <c r="CX246" s="114"/>
      <c r="CY246" s="114"/>
      <c r="CZ246" s="114"/>
      <c r="DA246" s="114"/>
      <c r="DB246" s="114"/>
      <c r="DC246" s="114"/>
      <c r="DD246" s="114"/>
      <c r="DE246" s="114"/>
      <c r="DF246" s="114"/>
      <c r="DG246" s="114"/>
      <c r="DH246" s="114"/>
      <c r="DI246" s="114"/>
      <c r="DJ246" s="114"/>
      <c r="DK246" s="114"/>
      <c r="DL246" s="114"/>
      <c r="DM246" s="114"/>
      <c r="DN246" s="114"/>
      <c r="DO246" s="114"/>
      <c r="DP246" s="114"/>
      <c r="DQ246" s="114"/>
      <c r="DR246" s="114"/>
      <c r="DS246" s="114"/>
      <c r="DT246" s="114"/>
      <c r="DU246" s="114"/>
      <c r="DV246" s="114"/>
      <c r="DW246" s="114"/>
      <c r="DX246" s="115"/>
    </row>
    <row r="247" spans="84:128" ht="23.25" customHeight="1" x14ac:dyDescent="0.25">
      <c r="CF247" s="120"/>
      <c r="CG247" s="761"/>
      <c r="CH247" s="761"/>
      <c r="CI247" s="761"/>
      <c r="CJ247" s="76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762"/>
      <c r="CV247" s="762"/>
      <c r="CW247" s="763" t="s">
        <v>11</v>
      </c>
      <c r="CX247" s="763"/>
      <c r="CY247" s="763"/>
      <c r="CZ247" s="763"/>
      <c r="DA247" s="755" t="s">
        <v>12</v>
      </c>
      <c r="DB247" s="756"/>
      <c r="DC247" s="756"/>
      <c r="DD247" s="757" t="s">
        <v>9</v>
      </c>
      <c r="DE247" s="757"/>
      <c r="DF247" s="758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21"/>
      <c r="DQ247" s="121"/>
      <c r="DR247" s="122"/>
      <c r="DS247" s="759" t="s">
        <v>13</v>
      </c>
      <c r="DT247" s="759"/>
      <c r="DU247" s="759"/>
      <c r="DV247" s="760"/>
      <c r="DW247" s="760"/>
      <c r="DX247" s="123"/>
    </row>
    <row r="248" spans="84:128" ht="23.25" customHeight="1" x14ac:dyDescent="0.25">
      <c r="CF248" s="120"/>
      <c r="CG248" s="761"/>
      <c r="CH248" s="761"/>
      <c r="CI248" s="761"/>
      <c r="CJ248" s="76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762"/>
      <c r="CV248" s="762"/>
      <c r="CW248" s="763"/>
      <c r="CX248" s="763"/>
      <c r="CY248" s="763"/>
      <c r="CZ248" s="763"/>
      <c r="DA248" s="755"/>
      <c r="DB248" s="756"/>
      <c r="DC248" s="756"/>
      <c r="DD248" s="757"/>
      <c r="DE248" s="757"/>
      <c r="DF248" s="758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21"/>
      <c r="DQ248" s="121"/>
      <c r="DR248" s="122"/>
      <c r="DS248" s="759"/>
      <c r="DT248" s="759"/>
      <c r="DU248" s="759"/>
      <c r="DV248" s="760"/>
      <c r="DW248" s="760"/>
      <c r="DX248" s="123"/>
    </row>
    <row r="249" spans="84:128" ht="23.25" customHeight="1" x14ac:dyDescent="0.25">
      <c r="CF249" s="120"/>
      <c r="CG249" s="128"/>
      <c r="CH249" s="128"/>
      <c r="CI249" s="128"/>
      <c r="CJ249" s="128"/>
      <c r="CK249" s="587" t="s">
        <v>16</v>
      </c>
      <c r="CL249" s="587"/>
      <c r="CM249" s="90"/>
      <c r="CN249" s="91" t="s">
        <v>17</v>
      </c>
      <c r="CO249" s="585"/>
      <c r="CP249" s="585"/>
      <c r="CQ249" s="585"/>
      <c r="CR249" s="585"/>
      <c r="CS249" s="585"/>
      <c r="CT249" s="585"/>
      <c r="CU249" s="585"/>
      <c r="CV249" s="585"/>
      <c r="CW249" s="585"/>
      <c r="CX249" s="585"/>
      <c r="CY249" s="789"/>
      <c r="CZ249" s="789"/>
      <c r="DA249" s="129"/>
      <c r="DB249" s="129"/>
      <c r="DC249" s="129"/>
      <c r="DD249" s="129"/>
      <c r="DE249" s="129"/>
      <c r="DF249" s="128"/>
      <c r="DG249" s="587" t="s">
        <v>16</v>
      </c>
      <c r="DH249" s="587"/>
      <c r="DI249" s="90"/>
      <c r="DJ249" s="91" t="s">
        <v>17</v>
      </c>
      <c r="DK249" s="585"/>
      <c r="DL249" s="585"/>
      <c r="DM249" s="585"/>
      <c r="DN249" s="585"/>
      <c r="DO249" s="585"/>
      <c r="DP249" s="585"/>
      <c r="DQ249" s="585"/>
      <c r="DR249" s="585"/>
      <c r="DS249" s="585"/>
      <c r="DT249" s="585"/>
      <c r="DU249" s="585"/>
      <c r="DV249" s="585"/>
      <c r="DW249" s="585"/>
      <c r="DX249" s="123"/>
    </row>
    <row r="250" spans="84:128" ht="23.25" customHeight="1" x14ac:dyDescent="0.25">
      <c r="CF250" s="120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28"/>
      <c r="DE250" s="128"/>
      <c r="DF250" s="128"/>
      <c r="DG250" s="128"/>
      <c r="DH250" s="128"/>
      <c r="DI250" s="128"/>
      <c r="DJ250" s="128"/>
      <c r="DK250" s="128"/>
      <c r="DL250" s="128"/>
      <c r="DM250" s="128"/>
      <c r="DN250" s="128"/>
      <c r="DO250" s="128"/>
      <c r="DP250" s="128"/>
      <c r="DQ250" s="128"/>
      <c r="DR250" s="131"/>
      <c r="DS250" s="131"/>
      <c r="DT250" s="131"/>
      <c r="DU250" s="131"/>
      <c r="DV250" s="131"/>
      <c r="DW250" s="131"/>
      <c r="DX250" s="123"/>
    </row>
    <row r="251" spans="84:128" ht="23.25" customHeight="1" x14ac:dyDescent="0.25">
      <c r="CF251" s="120"/>
      <c r="CG251" s="94" t="s">
        <v>21</v>
      </c>
      <c r="CH251" s="95"/>
      <c r="CI251" s="96" t="s">
        <v>10</v>
      </c>
      <c r="CJ251" s="97">
        <v>1</v>
      </c>
      <c r="CK251" s="97">
        <v>2</v>
      </c>
      <c r="CL251" s="97">
        <v>3</v>
      </c>
      <c r="CM251" s="97">
        <v>4</v>
      </c>
      <c r="CN251" s="97">
        <v>5</v>
      </c>
      <c r="CO251" s="97">
        <v>6</v>
      </c>
      <c r="CP251" s="97">
        <v>7</v>
      </c>
      <c r="CQ251" s="97">
        <v>8</v>
      </c>
      <c r="CR251" s="97">
        <v>9</v>
      </c>
      <c r="CS251" s="97">
        <v>10</v>
      </c>
      <c r="CT251" s="97">
        <v>11</v>
      </c>
      <c r="CU251" s="97">
        <v>12</v>
      </c>
      <c r="CV251" s="97">
        <v>13</v>
      </c>
      <c r="CW251" s="97">
        <v>14</v>
      </c>
      <c r="CX251" s="97">
        <v>15</v>
      </c>
      <c r="CY251" s="97">
        <v>16</v>
      </c>
      <c r="CZ251" s="97">
        <v>17</v>
      </c>
      <c r="DA251" s="97">
        <v>18</v>
      </c>
      <c r="DB251" s="97">
        <v>19</v>
      </c>
      <c r="DC251" s="97">
        <v>20</v>
      </c>
      <c r="DD251" s="97">
        <v>21</v>
      </c>
      <c r="DE251" s="97">
        <v>22</v>
      </c>
      <c r="DF251" s="97">
        <v>23</v>
      </c>
      <c r="DG251" s="97">
        <v>24</v>
      </c>
      <c r="DH251" s="97">
        <v>25</v>
      </c>
      <c r="DI251" s="97">
        <v>26</v>
      </c>
      <c r="DJ251" s="97">
        <v>27</v>
      </c>
      <c r="DK251" s="97">
        <v>28</v>
      </c>
      <c r="DL251" s="97">
        <v>29</v>
      </c>
      <c r="DM251" s="97">
        <v>30</v>
      </c>
      <c r="DN251" s="97">
        <v>31</v>
      </c>
      <c r="DO251" s="97">
        <v>32</v>
      </c>
      <c r="DP251" s="97">
        <v>33</v>
      </c>
      <c r="DQ251" s="97">
        <v>34</v>
      </c>
      <c r="DR251" s="98">
        <v>35</v>
      </c>
      <c r="DS251" s="98">
        <v>36</v>
      </c>
      <c r="DT251" s="98">
        <v>37</v>
      </c>
      <c r="DU251" s="98">
        <v>38</v>
      </c>
      <c r="DV251" s="98">
        <v>39</v>
      </c>
      <c r="DW251" s="98">
        <v>40</v>
      </c>
      <c r="DX251" s="123"/>
    </row>
    <row r="252" spans="84:128" ht="23.25" customHeight="1" x14ac:dyDescent="0.25">
      <c r="CF252" s="120"/>
      <c r="CG252" s="134"/>
      <c r="CH252" s="135"/>
      <c r="CI252" s="136"/>
      <c r="CJ252" s="137"/>
      <c r="CK252" s="137"/>
      <c r="CL252" s="137"/>
      <c r="CM252" s="137"/>
      <c r="CN252" s="137"/>
      <c r="CO252" s="137"/>
      <c r="CP252" s="137"/>
      <c r="CQ252" s="137"/>
      <c r="CR252" s="137"/>
      <c r="CS252" s="137"/>
      <c r="CT252" s="137"/>
      <c r="CU252" s="137"/>
      <c r="CV252" s="137"/>
      <c r="CW252" s="137"/>
      <c r="CX252" s="137"/>
      <c r="CY252" s="137"/>
      <c r="CZ252" s="137"/>
      <c r="DA252" s="137"/>
      <c r="DB252" s="137"/>
      <c r="DC252" s="137"/>
      <c r="DD252" s="137"/>
      <c r="DE252" s="137"/>
      <c r="DF252" s="137"/>
      <c r="DG252" s="137"/>
      <c r="DH252" s="137"/>
      <c r="DI252" s="137"/>
      <c r="DJ252" s="137"/>
      <c r="DK252" s="137"/>
      <c r="DL252" s="137"/>
      <c r="DM252" s="137"/>
      <c r="DN252" s="137"/>
      <c r="DO252" s="137"/>
      <c r="DP252" s="137"/>
      <c r="DQ252" s="137"/>
      <c r="DR252" s="138"/>
      <c r="DS252" s="138"/>
      <c r="DT252" s="138"/>
      <c r="DU252" s="138"/>
      <c r="DV252" s="138"/>
      <c r="DW252" s="138"/>
      <c r="DX252" s="123"/>
    </row>
    <row r="253" spans="84:128" ht="23.25" customHeight="1" x14ac:dyDescent="0.25">
      <c r="CF253" s="120"/>
      <c r="CG253" s="104" t="s">
        <v>21</v>
      </c>
      <c r="CH253" s="105"/>
      <c r="CI253" s="106" t="s">
        <v>10</v>
      </c>
      <c r="CJ253" s="97">
        <v>1</v>
      </c>
      <c r="CK253" s="97">
        <v>2</v>
      </c>
      <c r="CL253" s="97">
        <v>3</v>
      </c>
      <c r="CM253" s="97">
        <v>4</v>
      </c>
      <c r="CN253" s="97">
        <v>5</v>
      </c>
      <c r="CO253" s="97">
        <v>6</v>
      </c>
      <c r="CP253" s="97">
        <v>7</v>
      </c>
      <c r="CQ253" s="97">
        <v>8</v>
      </c>
      <c r="CR253" s="97">
        <v>9</v>
      </c>
      <c r="CS253" s="97">
        <v>10</v>
      </c>
      <c r="CT253" s="97">
        <v>11</v>
      </c>
      <c r="CU253" s="97">
        <v>12</v>
      </c>
      <c r="CV253" s="97">
        <v>13</v>
      </c>
      <c r="CW253" s="97">
        <v>14</v>
      </c>
      <c r="CX253" s="97">
        <v>15</v>
      </c>
      <c r="CY253" s="97">
        <v>16</v>
      </c>
      <c r="CZ253" s="97">
        <v>17</v>
      </c>
      <c r="DA253" s="97">
        <v>18</v>
      </c>
      <c r="DB253" s="97">
        <v>19</v>
      </c>
      <c r="DC253" s="97">
        <v>20</v>
      </c>
      <c r="DD253" s="97">
        <v>21</v>
      </c>
      <c r="DE253" s="97">
        <v>22</v>
      </c>
      <c r="DF253" s="97">
        <v>23</v>
      </c>
      <c r="DG253" s="97">
        <v>24</v>
      </c>
      <c r="DH253" s="97">
        <v>25</v>
      </c>
      <c r="DI253" s="97">
        <v>26</v>
      </c>
      <c r="DJ253" s="97">
        <v>27</v>
      </c>
      <c r="DK253" s="97">
        <v>28</v>
      </c>
      <c r="DL253" s="97">
        <v>29</v>
      </c>
      <c r="DM253" s="97">
        <v>30</v>
      </c>
      <c r="DN253" s="97">
        <v>31</v>
      </c>
      <c r="DO253" s="97">
        <v>32</v>
      </c>
      <c r="DP253" s="97">
        <v>33</v>
      </c>
      <c r="DQ253" s="97">
        <v>34</v>
      </c>
      <c r="DR253" s="98">
        <v>35</v>
      </c>
      <c r="DS253" s="98">
        <v>36</v>
      </c>
      <c r="DT253" s="98">
        <v>37</v>
      </c>
      <c r="DU253" s="98">
        <v>38</v>
      </c>
      <c r="DV253" s="98">
        <v>39</v>
      </c>
      <c r="DW253" s="98">
        <v>40</v>
      </c>
      <c r="DX253" s="123"/>
    </row>
    <row r="254" spans="84:128" ht="23.25" customHeight="1" thickBot="1" x14ac:dyDescent="0.3">
      <c r="CF254" s="139"/>
      <c r="CG254" s="140"/>
      <c r="CH254" s="140"/>
      <c r="CI254" s="140"/>
      <c r="CJ254" s="140"/>
      <c r="CK254" s="140"/>
      <c r="CL254" s="140"/>
      <c r="CM254" s="140"/>
      <c r="CN254" s="140"/>
      <c r="CO254" s="140"/>
      <c r="CP254" s="140"/>
      <c r="CQ254" s="140"/>
      <c r="CR254" s="140"/>
      <c r="CS254" s="140"/>
      <c r="CT254" s="140"/>
      <c r="CU254" s="140"/>
      <c r="CV254" s="140"/>
      <c r="CW254" s="140"/>
      <c r="CX254" s="140"/>
      <c r="CY254" s="140"/>
      <c r="CZ254" s="140"/>
      <c r="DA254" s="140"/>
      <c r="DB254" s="140"/>
      <c r="DC254" s="140"/>
      <c r="DD254" s="140"/>
      <c r="DE254" s="140"/>
      <c r="DF254" s="140"/>
      <c r="DG254" s="140"/>
      <c r="DH254" s="140"/>
      <c r="DI254" s="140"/>
      <c r="DJ254" s="140"/>
      <c r="DK254" s="140"/>
      <c r="DL254" s="140"/>
      <c r="DM254" s="140"/>
      <c r="DN254" s="140"/>
      <c r="DO254" s="140"/>
      <c r="DP254" s="140"/>
      <c r="DQ254" s="140"/>
      <c r="DR254" s="140"/>
      <c r="DS254" s="140"/>
      <c r="DT254" s="140"/>
      <c r="DU254" s="140"/>
      <c r="DV254" s="140"/>
      <c r="DW254" s="140"/>
      <c r="DX254" s="141"/>
    </row>
    <row r="255" spans="84:128" ht="23.25" customHeight="1" thickTop="1" x14ac:dyDescent="0.25">
      <c r="CF255" s="113"/>
      <c r="CG255" s="114"/>
      <c r="CH255" s="114"/>
      <c r="CI255" s="114"/>
      <c r="CJ255" s="114"/>
      <c r="CK255" s="114"/>
      <c r="CL255" s="114"/>
      <c r="CM255" s="114"/>
      <c r="CN255" s="114"/>
      <c r="CO255" s="114"/>
      <c r="CP255" s="114"/>
      <c r="CQ255" s="114"/>
      <c r="CR255" s="114"/>
      <c r="CS255" s="114"/>
      <c r="CT255" s="114"/>
      <c r="CU255" s="114"/>
      <c r="CV255" s="114"/>
      <c r="CW255" s="114"/>
      <c r="CX255" s="114"/>
      <c r="CY255" s="114"/>
      <c r="CZ255" s="114"/>
      <c r="DA255" s="114"/>
      <c r="DB255" s="114"/>
      <c r="DC255" s="114"/>
      <c r="DD255" s="114"/>
      <c r="DE255" s="114"/>
      <c r="DF255" s="114"/>
      <c r="DG255" s="114"/>
      <c r="DH255" s="114"/>
      <c r="DI255" s="114"/>
      <c r="DJ255" s="114"/>
      <c r="DK255" s="114"/>
      <c r="DL255" s="114"/>
      <c r="DM255" s="114"/>
      <c r="DN255" s="114"/>
      <c r="DO255" s="114"/>
      <c r="DP255" s="114"/>
      <c r="DQ255" s="114"/>
      <c r="DR255" s="114"/>
      <c r="DS255" s="114"/>
      <c r="DT255" s="114"/>
      <c r="DU255" s="114"/>
      <c r="DV255" s="114"/>
      <c r="DW255" s="114"/>
      <c r="DX255" s="115"/>
    </row>
    <row r="256" spans="84:128" ht="23.25" customHeight="1" x14ac:dyDescent="0.25">
      <c r="CF256" s="120"/>
      <c r="CG256" s="761"/>
      <c r="CH256" s="761"/>
      <c r="CI256" s="761"/>
      <c r="CJ256" s="76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762"/>
      <c r="CV256" s="762"/>
      <c r="CW256" s="763" t="s">
        <v>11</v>
      </c>
      <c r="CX256" s="763"/>
      <c r="CY256" s="763"/>
      <c r="CZ256" s="763"/>
      <c r="DA256" s="755" t="s">
        <v>12</v>
      </c>
      <c r="DB256" s="756"/>
      <c r="DC256" s="756"/>
      <c r="DD256" s="757" t="s">
        <v>9</v>
      </c>
      <c r="DE256" s="757"/>
      <c r="DF256" s="758"/>
      <c r="DG256" s="121"/>
      <c r="DH256" s="121"/>
      <c r="DI256" s="121"/>
      <c r="DJ256" s="121"/>
      <c r="DK256" s="121"/>
      <c r="DL256" s="121"/>
      <c r="DM256" s="121"/>
      <c r="DN256" s="121"/>
      <c r="DO256" s="121"/>
      <c r="DP256" s="121"/>
      <c r="DQ256" s="121"/>
      <c r="DR256" s="122"/>
      <c r="DS256" s="759" t="s">
        <v>13</v>
      </c>
      <c r="DT256" s="759"/>
      <c r="DU256" s="759"/>
      <c r="DV256" s="760"/>
      <c r="DW256" s="760"/>
      <c r="DX256" s="123"/>
    </row>
    <row r="257" spans="84:128" ht="23.25" customHeight="1" x14ac:dyDescent="0.25">
      <c r="CF257" s="120"/>
      <c r="CG257" s="761"/>
      <c r="CH257" s="761"/>
      <c r="CI257" s="761"/>
      <c r="CJ257" s="76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762"/>
      <c r="CV257" s="762"/>
      <c r="CW257" s="763"/>
      <c r="CX257" s="763"/>
      <c r="CY257" s="763"/>
      <c r="CZ257" s="763"/>
      <c r="DA257" s="755"/>
      <c r="DB257" s="756"/>
      <c r="DC257" s="756"/>
      <c r="DD257" s="757"/>
      <c r="DE257" s="757"/>
      <c r="DF257" s="758"/>
      <c r="DG257" s="121"/>
      <c r="DH257" s="121"/>
      <c r="DI257" s="121"/>
      <c r="DJ257" s="121"/>
      <c r="DK257" s="121"/>
      <c r="DL257" s="121"/>
      <c r="DM257" s="121"/>
      <c r="DN257" s="121"/>
      <c r="DO257" s="121"/>
      <c r="DP257" s="121"/>
      <c r="DQ257" s="121"/>
      <c r="DR257" s="122"/>
      <c r="DS257" s="759"/>
      <c r="DT257" s="759"/>
      <c r="DU257" s="759"/>
      <c r="DV257" s="760"/>
      <c r="DW257" s="760"/>
      <c r="DX257" s="123"/>
    </row>
    <row r="258" spans="84:128" ht="23.25" customHeight="1" x14ac:dyDescent="0.25">
      <c r="CF258" s="120"/>
      <c r="CG258" s="128"/>
      <c r="CH258" s="128"/>
      <c r="CI258" s="128"/>
      <c r="CJ258" s="128"/>
      <c r="CK258" s="587" t="s">
        <v>16</v>
      </c>
      <c r="CL258" s="587"/>
      <c r="CM258" s="90"/>
      <c r="CN258" s="91" t="s">
        <v>17</v>
      </c>
      <c r="CO258" s="585"/>
      <c r="CP258" s="585"/>
      <c r="CQ258" s="585"/>
      <c r="CR258" s="585"/>
      <c r="CS258" s="585"/>
      <c r="CT258" s="585"/>
      <c r="CU258" s="585"/>
      <c r="CV258" s="585"/>
      <c r="CW258" s="585"/>
      <c r="CX258" s="585"/>
      <c r="CY258" s="789"/>
      <c r="CZ258" s="789"/>
      <c r="DA258" s="129"/>
      <c r="DB258" s="129"/>
      <c r="DC258" s="129"/>
      <c r="DD258" s="129"/>
      <c r="DE258" s="129"/>
      <c r="DF258" s="128"/>
      <c r="DG258" s="587" t="s">
        <v>16</v>
      </c>
      <c r="DH258" s="587"/>
      <c r="DI258" s="90"/>
      <c r="DJ258" s="91" t="s">
        <v>17</v>
      </c>
      <c r="DK258" s="585"/>
      <c r="DL258" s="585"/>
      <c r="DM258" s="585"/>
      <c r="DN258" s="585"/>
      <c r="DO258" s="585"/>
      <c r="DP258" s="585"/>
      <c r="DQ258" s="585"/>
      <c r="DR258" s="585"/>
      <c r="DS258" s="585"/>
      <c r="DT258" s="585"/>
      <c r="DU258" s="585"/>
      <c r="DV258" s="585"/>
      <c r="DW258" s="585"/>
      <c r="DX258" s="123"/>
    </row>
    <row r="259" spans="84:128" ht="23.25" customHeight="1" x14ac:dyDescent="0.25">
      <c r="CF259" s="120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28"/>
      <c r="DE259" s="128"/>
      <c r="DF259" s="128"/>
      <c r="DG259" s="128"/>
      <c r="DH259" s="128"/>
      <c r="DI259" s="128"/>
      <c r="DJ259" s="128"/>
      <c r="DK259" s="128"/>
      <c r="DL259" s="128"/>
      <c r="DM259" s="128"/>
      <c r="DN259" s="128"/>
      <c r="DO259" s="128"/>
      <c r="DP259" s="128"/>
      <c r="DQ259" s="128"/>
      <c r="DR259" s="131"/>
      <c r="DS259" s="131"/>
      <c r="DT259" s="131"/>
      <c r="DU259" s="131"/>
      <c r="DV259" s="131"/>
      <c r="DW259" s="131"/>
      <c r="DX259" s="123"/>
    </row>
    <row r="260" spans="84:128" ht="23.25" customHeight="1" x14ac:dyDescent="0.25">
      <c r="CF260" s="120"/>
      <c r="CG260" s="94" t="s">
        <v>21</v>
      </c>
      <c r="CH260" s="95"/>
      <c r="CI260" s="96" t="s">
        <v>10</v>
      </c>
      <c r="CJ260" s="97">
        <v>1</v>
      </c>
      <c r="CK260" s="97">
        <v>2</v>
      </c>
      <c r="CL260" s="97">
        <v>3</v>
      </c>
      <c r="CM260" s="97">
        <v>4</v>
      </c>
      <c r="CN260" s="97">
        <v>5</v>
      </c>
      <c r="CO260" s="97">
        <v>6</v>
      </c>
      <c r="CP260" s="97">
        <v>7</v>
      </c>
      <c r="CQ260" s="97">
        <v>8</v>
      </c>
      <c r="CR260" s="97">
        <v>9</v>
      </c>
      <c r="CS260" s="97">
        <v>10</v>
      </c>
      <c r="CT260" s="97">
        <v>11</v>
      </c>
      <c r="CU260" s="97">
        <v>12</v>
      </c>
      <c r="CV260" s="97">
        <v>13</v>
      </c>
      <c r="CW260" s="97">
        <v>14</v>
      </c>
      <c r="CX260" s="97">
        <v>15</v>
      </c>
      <c r="CY260" s="97">
        <v>16</v>
      </c>
      <c r="CZ260" s="97">
        <v>17</v>
      </c>
      <c r="DA260" s="97">
        <v>18</v>
      </c>
      <c r="DB260" s="97">
        <v>19</v>
      </c>
      <c r="DC260" s="97">
        <v>20</v>
      </c>
      <c r="DD260" s="97">
        <v>21</v>
      </c>
      <c r="DE260" s="97">
        <v>22</v>
      </c>
      <c r="DF260" s="97">
        <v>23</v>
      </c>
      <c r="DG260" s="97">
        <v>24</v>
      </c>
      <c r="DH260" s="97">
        <v>25</v>
      </c>
      <c r="DI260" s="97">
        <v>26</v>
      </c>
      <c r="DJ260" s="97">
        <v>27</v>
      </c>
      <c r="DK260" s="97">
        <v>28</v>
      </c>
      <c r="DL260" s="97">
        <v>29</v>
      </c>
      <c r="DM260" s="97">
        <v>30</v>
      </c>
      <c r="DN260" s="97">
        <v>31</v>
      </c>
      <c r="DO260" s="97">
        <v>32</v>
      </c>
      <c r="DP260" s="97">
        <v>33</v>
      </c>
      <c r="DQ260" s="97">
        <v>34</v>
      </c>
      <c r="DR260" s="98">
        <v>35</v>
      </c>
      <c r="DS260" s="98">
        <v>36</v>
      </c>
      <c r="DT260" s="98">
        <v>37</v>
      </c>
      <c r="DU260" s="98">
        <v>38</v>
      </c>
      <c r="DV260" s="98">
        <v>39</v>
      </c>
      <c r="DW260" s="98">
        <v>40</v>
      </c>
      <c r="DX260" s="123"/>
    </row>
    <row r="261" spans="84:128" ht="23.25" customHeight="1" x14ac:dyDescent="0.25">
      <c r="CF261" s="120"/>
      <c r="CG261" s="134"/>
      <c r="CH261" s="135"/>
      <c r="CI261" s="136"/>
      <c r="CJ261" s="137"/>
      <c r="CK261" s="137"/>
      <c r="CL261" s="137"/>
      <c r="CM261" s="137"/>
      <c r="CN261" s="137"/>
      <c r="CO261" s="137"/>
      <c r="CP261" s="137"/>
      <c r="CQ261" s="137"/>
      <c r="CR261" s="137"/>
      <c r="CS261" s="137"/>
      <c r="CT261" s="137"/>
      <c r="CU261" s="137"/>
      <c r="CV261" s="137"/>
      <c r="CW261" s="137"/>
      <c r="CX261" s="137"/>
      <c r="CY261" s="137"/>
      <c r="CZ261" s="137"/>
      <c r="DA261" s="137"/>
      <c r="DB261" s="137"/>
      <c r="DC261" s="137"/>
      <c r="DD261" s="137"/>
      <c r="DE261" s="137"/>
      <c r="DF261" s="137"/>
      <c r="DG261" s="137"/>
      <c r="DH261" s="137"/>
      <c r="DI261" s="137"/>
      <c r="DJ261" s="137"/>
      <c r="DK261" s="137"/>
      <c r="DL261" s="137"/>
      <c r="DM261" s="137"/>
      <c r="DN261" s="137"/>
      <c r="DO261" s="137"/>
      <c r="DP261" s="137"/>
      <c r="DQ261" s="137"/>
      <c r="DR261" s="138"/>
      <c r="DS261" s="138"/>
      <c r="DT261" s="138"/>
      <c r="DU261" s="138"/>
      <c r="DV261" s="138"/>
      <c r="DW261" s="138"/>
      <c r="DX261" s="123"/>
    </row>
    <row r="262" spans="84:128" ht="23.25" customHeight="1" x14ac:dyDescent="0.25">
      <c r="CF262" s="120"/>
      <c r="CG262" s="104" t="s">
        <v>21</v>
      </c>
      <c r="CH262" s="105"/>
      <c r="CI262" s="106" t="s">
        <v>10</v>
      </c>
      <c r="CJ262" s="97">
        <v>1</v>
      </c>
      <c r="CK262" s="97">
        <v>2</v>
      </c>
      <c r="CL262" s="97">
        <v>3</v>
      </c>
      <c r="CM262" s="97">
        <v>4</v>
      </c>
      <c r="CN262" s="97">
        <v>5</v>
      </c>
      <c r="CO262" s="97">
        <v>6</v>
      </c>
      <c r="CP262" s="97">
        <v>7</v>
      </c>
      <c r="CQ262" s="97">
        <v>8</v>
      </c>
      <c r="CR262" s="97">
        <v>9</v>
      </c>
      <c r="CS262" s="97">
        <v>10</v>
      </c>
      <c r="CT262" s="97">
        <v>11</v>
      </c>
      <c r="CU262" s="97">
        <v>12</v>
      </c>
      <c r="CV262" s="97">
        <v>13</v>
      </c>
      <c r="CW262" s="97">
        <v>14</v>
      </c>
      <c r="CX262" s="97">
        <v>15</v>
      </c>
      <c r="CY262" s="97">
        <v>16</v>
      </c>
      <c r="CZ262" s="97">
        <v>17</v>
      </c>
      <c r="DA262" s="97">
        <v>18</v>
      </c>
      <c r="DB262" s="97">
        <v>19</v>
      </c>
      <c r="DC262" s="97">
        <v>20</v>
      </c>
      <c r="DD262" s="97">
        <v>21</v>
      </c>
      <c r="DE262" s="97">
        <v>22</v>
      </c>
      <c r="DF262" s="97">
        <v>23</v>
      </c>
      <c r="DG262" s="97">
        <v>24</v>
      </c>
      <c r="DH262" s="97">
        <v>25</v>
      </c>
      <c r="DI262" s="97">
        <v>26</v>
      </c>
      <c r="DJ262" s="97">
        <v>27</v>
      </c>
      <c r="DK262" s="97">
        <v>28</v>
      </c>
      <c r="DL262" s="97">
        <v>29</v>
      </c>
      <c r="DM262" s="97">
        <v>30</v>
      </c>
      <c r="DN262" s="97">
        <v>31</v>
      </c>
      <c r="DO262" s="97">
        <v>32</v>
      </c>
      <c r="DP262" s="97">
        <v>33</v>
      </c>
      <c r="DQ262" s="97">
        <v>34</v>
      </c>
      <c r="DR262" s="98">
        <v>35</v>
      </c>
      <c r="DS262" s="98">
        <v>36</v>
      </c>
      <c r="DT262" s="98">
        <v>37</v>
      </c>
      <c r="DU262" s="98">
        <v>38</v>
      </c>
      <c r="DV262" s="98">
        <v>39</v>
      </c>
      <c r="DW262" s="98">
        <v>40</v>
      </c>
      <c r="DX262" s="123"/>
    </row>
    <row r="263" spans="84:128" ht="23.25" customHeight="1" thickBot="1" x14ac:dyDescent="0.3">
      <c r="CF263" s="139"/>
      <c r="CG263" s="140"/>
      <c r="CH263" s="140"/>
      <c r="CI263" s="140"/>
      <c r="CJ263" s="140"/>
      <c r="CK263" s="140"/>
      <c r="CL263" s="140"/>
      <c r="CM263" s="140"/>
      <c r="CN263" s="140"/>
      <c r="CO263" s="140"/>
      <c r="CP263" s="140"/>
      <c r="CQ263" s="140"/>
      <c r="CR263" s="140"/>
      <c r="CS263" s="140"/>
      <c r="CT263" s="140"/>
      <c r="CU263" s="140"/>
      <c r="CV263" s="140"/>
      <c r="CW263" s="140"/>
      <c r="CX263" s="140"/>
      <c r="CY263" s="140"/>
      <c r="CZ263" s="140"/>
      <c r="DA263" s="140"/>
      <c r="DB263" s="140"/>
      <c r="DC263" s="140"/>
      <c r="DD263" s="140"/>
      <c r="DE263" s="140"/>
      <c r="DF263" s="140"/>
      <c r="DG263" s="140"/>
      <c r="DH263" s="140"/>
      <c r="DI263" s="140"/>
      <c r="DJ263" s="140"/>
      <c r="DK263" s="140"/>
      <c r="DL263" s="140"/>
      <c r="DM263" s="140"/>
      <c r="DN263" s="140"/>
      <c r="DO263" s="140"/>
      <c r="DP263" s="140"/>
      <c r="DQ263" s="140"/>
      <c r="DR263" s="140"/>
      <c r="DS263" s="140"/>
      <c r="DT263" s="140"/>
      <c r="DU263" s="140"/>
      <c r="DV263" s="140"/>
      <c r="DW263" s="140"/>
      <c r="DX263" s="141"/>
    </row>
    <row r="264" spans="84:128" ht="23.25" customHeight="1" thickTop="1" x14ac:dyDescent="0.25">
      <c r="CF264" s="113"/>
      <c r="CG264" s="114"/>
      <c r="CH264" s="114"/>
      <c r="CI264" s="114"/>
      <c r="CJ264" s="114"/>
      <c r="CK264" s="114"/>
      <c r="CL264" s="114"/>
      <c r="CM264" s="114"/>
      <c r="CN264" s="114"/>
      <c r="CO264" s="114"/>
      <c r="CP264" s="114"/>
      <c r="CQ264" s="114"/>
      <c r="CR264" s="114"/>
      <c r="CS264" s="114"/>
      <c r="CT264" s="114"/>
      <c r="CU264" s="114"/>
      <c r="CV264" s="114"/>
      <c r="CW264" s="114"/>
      <c r="CX264" s="114"/>
      <c r="CY264" s="114"/>
      <c r="CZ264" s="114"/>
      <c r="DA264" s="114"/>
      <c r="DB264" s="114"/>
      <c r="DC264" s="114"/>
      <c r="DD264" s="114"/>
      <c r="DE264" s="114"/>
      <c r="DF264" s="114"/>
      <c r="DG264" s="114"/>
      <c r="DH264" s="114"/>
      <c r="DI264" s="114"/>
      <c r="DJ264" s="114"/>
      <c r="DK264" s="114"/>
      <c r="DL264" s="114"/>
      <c r="DM264" s="114"/>
      <c r="DN264" s="114"/>
      <c r="DO264" s="114"/>
      <c r="DP264" s="114"/>
      <c r="DQ264" s="114"/>
      <c r="DR264" s="114"/>
      <c r="DS264" s="114"/>
      <c r="DT264" s="114"/>
      <c r="DU264" s="114"/>
      <c r="DV264" s="114"/>
      <c r="DW264" s="114"/>
      <c r="DX264" s="115"/>
    </row>
    <row r="265" spans="84:128" ht="23.25" customHeight="1" x14ac:dyDescent="0.25">
      <c r="CF265" s="120"/>
      <c r="CG265" s="761"/>
      <c r="CH265" s="761"/>
      <c r="CI265" s="761"/>
      <c r="CJ265" s="76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762"/>
      <c r="CV265" s="762"/>
      <c r="CW265" s="763" t="s">
        <v>11</v>
      </c>
      <c r="CX265" s="763"/>
      <c r="CY265" s="763"/>
      <c r="CZ265" s="763"/>
      <c r="DA265" s="755" t="s">
        <v>12</v>
      </c>
      <c r="DB265" s="756"/>
      <c r="DC265" s="756"/>
      <c r="DD265" s="757" t="s">
        <v>9</v>
      </c>
      <c r="DE265" s="757"/>
      <c r="DF265" s="758"/>
      <c r="DG265" s="121"/>
      <c r="DH265" s="121"/>
      <c r="DI265" s="121"/>
      <c r="DJ265" s="121"/>
      <c r="DK265" s="121"/>
      <c r="DL265" s="121"/>
      <c r="DM265" s="121"/>
      <c r="DN265" s="121"/>
      <c r="DO265" s="121"/>
      <c r="DP265" s="121"/>
      <c r="DQ265" s="121"/>
      <c r="DR265" s="122"/>
      <c r="DS265" s="759" t="s">
        <v>13</v>
      </c>
      <c r="DT265" s="759"/>
      <c r="DU265" s="759"/>
      <c r="DV265" s="760"/>
      <c r="DW265" s="760"/>
      <c r="DX265" s="123"/>
    </row>
    <row r="266" spans="84:128" ht="23.25" customHeight="1" x14ac:dyDescent="0.25">
      <c r="CF266" s="120"/>
      <c r="CG266" s="761"/>
      <c r="CH266" s="761"/>
      <c r="CI266" s="761"/>
      <c r="CJ266" s="76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762"/>
      <c r="CV266" s="762"/>
      <c r="CW266" s="763"/>
      <c r="CX266" s="763"/>
      <c r="CY266" s="763"/>
      <c r="CZ266" s="763"/>
      <c r="DA266" s="755"/>
      <c r="DB266" s="756"/>
      <c r="DC266" s="756"/>
      <c r="DD266" s="757"/>
      <c r="DE266" s="757"/>
      <c r="DF266" s="758"/>
      <c r="DG266" s="121"/>
      <c r="DH266" s="121"/>
      <c r="DI266" s="121"/>
      <c r="DJ266" s="121"/>
      <c r="DK266" s="121"/>
      <c r="DL266" s="121"/>
      <c r="DM266" s="121"/>
      <c r="DN266" s="121"/>
      <c r="DO266" s="121"/>
      <c r="DP266" s="121"/>
      <c r="DQ266" s="121"/>
      <c r="DR266" s="122"/>
      <c r="DS266" s="759"/>
      <c r="DT266" s="759"/>
      <c r="DU266" s="759"/>
      <c r="DV266" s="760"/>
      <c r="DW266" s="760"/>
      <c r="DX266" s="123"/>
    </row>
    <row r="267" spans="84:128" ht="23.25" customHeight="1" x14ac:dyDescent="0.25">
      <c r="CF267" s="120"/>
      <c r="CG267" s="128"/>
      <c r="CH267" s="128"/>
      <c r="CI267" s="128"/>
      <c r="CJ267" s="128"/>
      <c r="CK267" s="587" t="s">
        <v>16</v>
      </c>
      <c r="CL267" s="587"/>
      <c r="CM267" s="90"/>
      <c r="CN267" s="91" t="s">
        <v>17</v>
      </c>
      <c r="CO267" s="585"/>
      <c r="CP267" s="585"/>
      <c r="CQ267" s="585"/>
      <c r="CR267" s="585"/>
      <c r="CS267" s="585"/>
      <c r="CT267" s="585"/>
      <c r="CU267" s="585"/>
      <c r="CV267" s="585"/>
      <c r="CW267" s="585"/>
      <c r="CX267" s="585"/>
      <c r="CY267" s="789"/>
      <c r="CZ267" s="789"/>
      <c r="DA267" s="129"/>
      <c r="DB267" s="129"/>
      <c r="DC267" s="129"/>
      <c r="DD267" s="129"/>
      <c r="DE267" s="129"/>
      <c r="DF267" s="128"/>
      <c r="DG267" s="587" t="s">
        <v>16</v>
      </c>
      <c r="DH267" s="587"/>
      <c r="DI267" s="90"/>
      <c r="DJ267" s="91" t="s">
        <v>17</v>
      </c>
      <c r="DK267" s="585"/>
      <c r="DL267" s="585"/>
      <c r="DM267" s="585"/>
      <c r="DN267" s="585"/>
      <c r="DO267" s="585"/>
      <c r="DP267" s="585"/>
      <c r="DQ267" s="585"/>
      <c r="DR267" s="585"/>
      <c r="DS267" s="585"/>
      <c r="DT267" s="585"/>
      <c r="DU267" s="585"/>
      <c r="DV267" s="585"/>
      <c r="DW267" s="585"/>
      <c r="DX267" s="123"/>
    </row>
    <row r="268" spans="84:128" ht="23.25" customHeight="1" x14ac:dyDescent="0.25">
      <c r="CF268" s="120"/>
      <c r="CG268" s="128"/>
      <c r="CH268" s="128"/>
      <c r="CI268" s="128"/>
      <c r="CJ268" s="128"/>
      <c r="CK268" s="128"/>
      <c r="CL268" s="128"/>
      <c r="CM268" s="128"/>
      <c r="CN268" s="128"/>
      <c r="CO268" s="128"/>
      <c r="CP268" s="128"/>
      <c r="CQ268" s="128"/>
      <c r="CR268" s="128"/>
      <c r="CS268" s="128"/>
      <c r="CT268" s="128"/>
      <c r="CU268" s="128"/>
      <c r="CV268" s="128"/>
      <c r="CW268" s="128"/>
      <c r="CX268" s="128"/>
      <c r="CY268" s="128"/>
      <c r="CZ268" s="128"/>
      <c r="DA268" s="128"/>
      <c r="DB268" s="128"/>
      <c r="DC268" s="128"/>
      <c r="DD268" s="128"/>
      <c r="DE268" s="128"/>
      <c r="DF268" s="128"/>
      <c r="DG268" s="128"/>
      <c r="DH268" s="128"/>
      <c r="DI268" s="128"/>
      <c r="DJ268" s="128"/>
      <c r="DK268" s="128"/>
      <c r="DL268" s="128"/>
      <c r="DM268" s="128"/>
      <c r="DN268" s="128"/>
      <c r="DO268" s="128"/>
      <c r="DP268" s="128"/>
      <c r="DQ268" s="128"/>
      <c r="DR268" s="131"/>
      <c r="DS268" s="131"/>
      <c r="DT268" s="131"/>
      <c r="DU268" s="131"/>
      <c r="DV268" s="131"/>
      <c r="DW268" s="131"/>
      <c r="DX268" s="123"/>
    </row>
    <row r="269" spans="84:128" ht="23.25" customHeight="1" x14ac:dyDescent="0.25">
      <c r="CF269" s="120"/>
      <c r="CG269" s="94" t="s">
        <v>21</v>
      </c>
      <c r="CH269" s="95"/>
      <c r="CI269" s="96" t="s">
        <v>10</v>
      </c>
      <c r="CJ269" s="97">
        <v>1</v>
      </c>
      <c r="CK269" s="97">
        <v>2</v>
      </c>
      <c r="CL269" s="97">
        <v>3</v>
      </c>
      <c r="CM269" s="97">
        <v>4</v>
      </c>
      <c r="CN269" s="97">
        <v>5</v>
      </c>
      <c r="CO269" s="97">
        <v>6</v>
      </c>
      <c r="CP269" s="97">
        <v>7</v>
      </c>
      <c r="CQ269" s="97">
        <v>8</v>
      </c>
      <c r="CR269" s="97">
        <v>9</v>
      </c>
      <c r="CS269" s="97">
        <v>10</v>
      </c>
      <c r="CT269" s="97">
        <v>11</v>
      </c>
      <c r="CU269" s="97">
        <v>12</v>
      </c>
      <c r="CV269" s="97">
        <v>13</v>
      </c>
      <c r="CW269" s="97">
        <v>14</v>
      </c>
      <c r="CX269" s="97">
        <v>15</v>
      </c>
      <c r="CY269" s="97">
        <v>16</v>
      </c>
      <c r="CZ269" s="97">
        <v>17</v>
      </c>
      <c r="DA269" s="97">
        <v>18</v>
      </c>
      <c r="DB269" s="97">
        <v>19</v>
      </c>
      <c r="DC269" s="97">
        <v>20</v>
      </c>
      <c r="DD269" s="97">
        <v>21</v>
      </c>
      <c r="DE269" s="97">
        <v>22</v>
      </c>
      <c r="DF269" s="97">
        <v>23</v>
      </c>
      <c r="DG269" s="97">
        <v>24</v>
      </c>
      <c r="DH269" s="97">
        <v>25</v>
      </c>
      <c r="DI269" s="97">
        <v>26</v>
      </c>
      <c r="DJ269" s="97">
        <v>27</v>
      </c>
      <c r="DK269" s="97">
        <v>28</v>
      </c>
      <c r="DL269" s="97">
        <v>29</v>
      </c>
      <c r="DM269" s="97">
        <v>30</v>
      </c>
      <c r="DN269" s="97">
        <v>31</v>
      </c>
      <c r="DO269" s="97">
        <v>32</v>
      </c>
      <c r="DP269" s="97">
        <v>33</v>
      </c>
      <c r="DQ269" s="97">
        <v>34</v>
      </c>
      <c r="DR269" s="98">
        <v>35</v>
      </c>
      <c r="DS269" s="98">
        <v>36</v>
      </c>
      <c r="DT269" s="98">
        <v>37</v>
      </c>
      <c r="DU269" s="98">
        <v>38</v>
      </c>
      <c r="DV269" s="98">
        <v>39</v>
      </c>
      <c r="DW269" s="98">
        <v>40</v>
      </c>
      <c r="DX269" s="123"/>
    </row>
    <row r="270" spans="84:128" ht="23.25" customHeight="1" x14ac:dyDescent="0.25">
      <c r="CF270" s="120"/>
      <c r="CG270" s="134"/>
      <c r="CH270" s="135"/>
      <c r="CI270" s="136"/>
      <c r="CJ270" s="137"/>
      <c r="CK270" s="137"/>
      <c r="CL270" s="137"/>
      <c r="CM270" s="137"/>
      <c r="CN270" s="137"/>
      <c r="CO270" s="137"/>
      <c r="CP270" s="137"/>
      <c r="CQ270" s="137"/>
      <c r="CR270" s="137"/>
      <c r="CS270" s="137"/>
      <c r="CT270" s="137"/>
      <c r="CU270" s="137"/>
      <c r="CV270" s="137"/>
      <c r="CW270" s="137"/>
      <c r="CX270" s="137"/>
      <c r="CY270" s="137"/>
      <c r="CZ270" s="137"/>
      <c r="DA270" s="137"/>
      <c r="DB270" s="137"/>
      <c r="DC270" s="137"/>
      <c r="DD270" s="137"/>
      <c r="DE270" s="137"/>
      <c r="DF270" s="137"/>
      <c r="DG270" s="137"/>
      <c r="DH270" s="137"/>
      <c r="DI270" s="137"/>
      <c r="DJ270" s="137"/>
      <c r="DK270" s="137"/>
      <c r="DL270" s="137"/>
      <c r="DM270" s="137"/>
      <c r="DN270" s="137"/>
      <c r="DO270" s="137"/>
      <c r="DP270" s="137"/>
      <c r="DQ270" s="137"/>
      <c r="DR270" s="138"/>
      <c r="DS270" s="138"/>
      <c r="DT270" s="138"/>
      <c r="DU270" s="138"/>
      <c r="DV270" s="138"/>
      <c r="DW270" s="138"/>
      <c r="DX270" s="123"/>
    </row>
    <row r="271" spans="84:128" ht="23.25" customHeight="1" x14ac:dyDescent="0.25">
      <c r="CF271" s="120"/>
      <c r="CG271" s="104" t="s">
        <v>21</v>
      </c>
      <c r="CH271" s="105"/>
      <c r="CI271" s="106" t="s">
        <v>10</v>
      </c>
      <c r="CJ271" s="97">
        <v>1</v>
      </c>
      <c r="CK271" s="97">
        <v>2</v>
      </c>
      <c r="CL271" s="97">
        <v>3</v>
      </c>
      <c r="CM271" s="97">
        <v>4</v>
      </c>
      <c r="CN271" s="97">
        <v>5</v>
      </c>
      <c r="CO271" s="97">
        <v>6</v>
      </c>
      <c r="CP271" s="97">
        <v>7</v>
      </c>
      <c r="CQ271" s="97">
        <v>8</v>
      </c>
      <c r="CR271" s="97">
        <v>9</v>
      </c>
      <c r="CS271" s="97">
        <v>10</v>
      </c>
      <c r="CT271" s="97">
        <v>11</v>
      </c>
      <c r="CU271" s="97">
        <v>12</v>
      </c>
      <c r="CV271" s="97">
        <v>13</v>
      </c>
      <c r="CW271" s="97">
        <v>14</v>
      </c>
      <c r="CX271" s="97">
        <v>15</v>
      </c>
      <c r="CY271" s="97">
        <v>16</v>
      </c>
      <c r="CZ271" s="97">
        <v>17</v>
      </c>
      <c r="DA271" s="97">
        <v>18</v>
      </c>
      <c r="DB271" s="97">
        <v>19</v>
      </c>
      <c r="DC271" s="97">
        <v>20</v>
      </c>
      <c r="DD271" s="97">
        <v>21</v>
      </c>
      <c r="DE271" s="97">
        <v>22</v>
      </c>
      <c r="DF271" s="97">
        <v>23</v>
      </c>
      <c r="DG271" s="97">
        <v>24</v>
      </c>
      <c r="DH271" s="97">
        <v>25</v>
      </c>
      <c r="DI271" s="97">
        <v>26</v>
      </c>
      <c r="DJ271" s="97">
        <v>27</v>
      </c>
      <c r="DK271" s="97">
        <v>28</v>
      </c>
      <c r="DL271" s="97">
        <v>29</v>
      </c>
      <c r="DM271" s="97">
        <v>30</v>
      </c>
      <c r="DN271" s="97">
        <v>31</v>
      </c>
      <c r="DO271" s="97">
        <v>32</v>
      </c>
      <c r="DP271" s="97">
        <v>33</v>
      </c>
      <c r="DQ271" s="97">
        <v>34</v>
      </c>
      <c r="DR271" s="98">
        <v>35</v>
      </c>
      <c r="DS271" s="98">
        <v>36</v>
      </c>
      <c r="DT271" s="98">
        <v>37</v>
      </c>
      <c r="DU271" s="98">
        <v>38</v>
      </c>
      <c r="DV271" s="98">
        <v>39</v>
      </c>
      <c r="DW271" s="98">
        <v>40</v>
      </c>
      <c r="DX271" s="123"/>
    </row>
    <row r="272" spans="84:128" ht="23.25" customHeight="1" thickBot="1" x14ac:dyDescent="0.3">
      <c r="CF272" s="139"/>
      <c r="CG272" s="140"/>
      <c r="CH272" s="140"/>
      <c r="CI272" s="140"/>
      <c r="CJ272" s="140"/>
      <c r="CK272" s="140"/>
      <c r="CL272" s="140"/>
      <c r="CM272" s="140"/>
      <c r="CN272" s="140"/>
      <c r="CO272" s="140"/>
      <c r="CP272" s="140"/>
      <c r="CQ272" s="140"/>
      <c r="CR272" s="140"/>
      <c r="CS272" s="140"/>
      <c r="CT272" s="140"/>
      <c r="CU272" s="140"/>
      <c r="CV272" s="140"/>
      <c r="CW272" s="140"/>
      <c r="CX272" s="140"/>
      <c r="CY272" s="140"/>
      <c r="CZ272" s="140"/>
      <c r="DA272" s="140"/>
      <c r="DB272" s="140"/>
      <c r="DC272" s="140"/>
      <c r="DD272" s="140"/>
      <c r="DE272" s="140"/>
      <c r="DF272" s="140"/>
      <c r="DG272" s="140"/>
      <c r="DH272" s="140"/>
      <c r="DI272" s="140"/>
      <c r="DJ272" s="140"/>
      <c r="DK272" s="140"/>
      <c r="DL272" s="140"/>
      <c r="DM272" s="140"/>
      <c r="DN272" s="140"/>
      <c r="DO272" s="140"/>
      <c r="DP272" s="140"/>
      <c r="DQ272" s="140"/>
      <c r="DR272" s="140"/>
      <c r="DS272" s="140"/>
      <c r="DT272" s="140"/>
      <c r="DU272" s="140"/>
      <c r="DV272" s="140"/>
      <c r="DW272" s="140"/>
      <c r="DX272" s="141"/>
    </row>
    <row r="273" ht="23.25" customHeight="1" thickTop="1" x14ac:dyDescent="0.25"/>
  </sheetData>
  <mergeCells count="892">
    <mergeCell ref="BQ18:BQ19"/>
    <mergeCell ref="BQ20:BQ21"/>
    <mergeCell ref="BQ22:BQ23"/>
    <mergeCell ref="BQ8:BQ9"/>
    <mergeCell ref="BQ10:BQ11"/>
    <mergeCell ref="BE14:BE15"/>
    <mergeCell ref="BE16:BE17"/>
    <mergeCell ref="BE18:BE19"/>
    <mergeCell ref="BE20:BE21"/>
    <mergeCell ref="BU10:BU11"/>
    <mergeCell ref="BS18:BS19"/>
    <mergeCell ref="BT18:BT19"/>
    <mergeCell ref="BU18:BU19"/>
    <mergeCell ref="BT16:BT17"/>
    <mergeCell ref="BU16:BU17"/>
    <mergeCell ref="BS8:BS9"/>
    <mergeCell ref="BT8:BT9"/>
    <mergeCell ref="BU8:BU9"/>
    <mergeCell ref="BE6:BE7"/>
    <mergeCell ref="BE8:BE9"/>
    <mergeCell ref="BE10:BE11"/>
    <mergeCell ref="BQ2:BQ3"/>
    <mergeCell ref="BQ4:BQ5"/>
    <mergeCell ref="BQ6:BQ7"/>
    <mergeCell ref="BL10:BL11"/>
    <mergeCell ref="BS10:BS11"/>
    <mergeCell ref="BT10:BT11"/>
    <mergeCell ref="BK8:BK9"/>
    <mergeCell ref="BL8:BL9"/>
    <mergeCell ref="BH8:BH9"/>
    <mergeCell ref="BI8:BI9"/>
    <mergeCell ref="BK4:BK5"/>
    <mergeCell ref="BL4:BL5"/>
    <mergeCell ref="AY22:AY23"/>
    <mergeCell ref="AZ22:AZ23"/>
    <mergeCell ref="BG22:BG23"/>
    <mergeCell ref="BH22:BH23"/>
    <mergeCell ref="BI22:BI23"/>
    <mergeCell ref="BK22:BK23"/>
    <mergeCell ref="AY10:AY11"/>
    <mergeCell ref="AZ10:AZ11"/>
    <mergeCell ref="BG10:BG11"/>
    <mergeCell ref="BH10:BH11"/>
    <mergeCell ref="BI10:BI11"/>
    <mergeCell ref="BK10:BK11"/>
    <mergeCell ref="AZ14:AZ15"/>
    <mergeCell ref="BG14:BG15"/>
    <mergeCell ref="BH14:BH15"/>
    <mergeCell ref="BI14:BI15"/>
    <mergeCell ref="BE22:BE23"/>
    <mergeCell ref="AY14:AY15"/>
    <mergeCell ref="DF174:DF175"/>
    <mergeCell ref="DS174:DU175"/>
    <mergeCell ref="DV174:DW175"/>
    <mergeCell ref="CK176:CL176"/>
    <mergeCell ref="CO176:CX176"/>
    <mergeCell ref="CY176:CZ176"/>
    <mergeCell ref="DG176:DH176"/>
    <mergeCell ref="DK176:DW176"/>
    <mergeCell ref="CG174:CJ175"/>
    <mergeCell ref="CU174:CV175"/>
    <mergeCell ref="CW174:CZ175"/>
    <mergeCell ref="DA174:DA175"/>
    <mergeCell ref="DB174:DC175"/>
    <mergeCell ref="DD174:DE175"/>
    <mergeCell ref="DF165:DF166"/>
    <mergeCell ref="DS165:DU166"/>
    <mergeCell ref="DV165:DW166"/>
    <mergeCell ref="CK167:CL167"/>
    <mergeCell ref="CO167:CX167"/>
    <mergeCell ref="CY167:CZ167"/>
    <mergeCell ref="DG167:DH167"/>
    <mergeCell ref="DK167:DW167"/>
    <mergeCell ref="CG165:CJ166"/>
    <mergeCell ref="CU165:CV166"/>
    <mergeCell ref="CW165:CZ166"/>
    <mergeCell ref="DA165:DA166"/>
    <mergeCell ref="DB165:DC166"/>
    <mergeCell ref="DD165:DE166"/>
    <mergeCell ref="DF156:DF157"/>
    <mergeCell ref="DS156:DU157"/>
    <mergeCell ref="DV156:DW157"/>
    <mergeCell ref="CK158:CL158"/>
    <mergeCell ref="CO158:CX158"/>
    <mergeCell ref="CY158:CZ158"/>
    <mergeCell ref="DG158:DH158"/>
    <mergeCell ref="DK158:DW158"/>
    <mergeCell ref="CG156:CJ157"/>
    <mergeCell ref="CU156:CV157"/>
    <mergeCell ref="CW156:CZ157"/>
    <mergeCell ref="DA156:DA157"/>
    <mergeCell ref="DB156:DC157"/>
    <mergeCell ref="DD156:DE157"/>
    <mergeCell ref="DF147:DF148"/>
    <mergeCell ref="DS147:DU148"/>
    <mergeCell ref="DV147:DW148"/>
    <mergeCell ref="CK149:CL149"/>
    <mergeCell ref="CO149:CX149"/>
    <mergeCell ref="CY149:CZ149"/>
    <mergeCell ref="DG149:DH149"/>
    <mergeCell ref="DK149:DW149"/>
    <mergeCell ref="CG147:CJ148"/>
    <mergeCell ref="CU147:CV148"/>
    <mergeCell ref="CW147:CZ148"/>
    <mergeCell ref="DA147:DA148"/>
    <mergeCell ref="DB147:DC148"/>
    <mergeCell ref="DD147:DE148"/>
    <mergeCell ref="DF138:DF139"/>
    <mergeCell ref="DS138:DU139"/>
    <mergeCell ref="DV138:DW139"/>
    <mergeCell ref="CK140:CL140"/>
    <mergeCell ref="CO140:CX140"/>
    <mergeCell ref="CY140:CZ140"/>
    <mergeCell ref="DG140:DH140"/>
    <mergeCell ref="DK140:DW140"/>
    <mergeCell ref="CG138:CJ139"/>
    <mergeCell ref="CU138:CV139"/>
    <mergeCell ref="CW138:CZ139"/>
    <mergeCell ref="DA138:DA139"/>
    <mergeCell ref="DB138:DC139"/>
    <mergeCell ref="DD138:DE139"/>
    <mergeCell ref="DF129:DF130"/>
    <mergeCell ref="DS129:DU130"/>
    <mergeCell ref="DV129:DW130"/>
    <mergeCell ref="CK131:CL131"/>
    <mergeCell ref="CO131:CX131"/>
    <mergeCell ref="CY131:CZ131"/>
    <mergeCell ref="DG131:DH131"/>
    <mergeCell ref="DK131:DW131"/>
    <mergeCell ref="CG129:CJ130"/>
    <mergeCell ref="CU129:CV130"/>
    <mergeCell ref="CW129:CZ130"/>
    <mergeCell ref="DA129:DA130"/>
    <mergeCell ref="DB129:DC130"/>
    <mergeCell ref="DD129:DE130"/>
    <mergeCell ref="DF120:DF121"/>
    <mergeCell ref="DS120:DU121"/>
    <mergeCell ref="DV120:DW121"/>
    <mergeCell ref="CK122:CL122"/>
    <mergeCell ref="CO122:CX122"/>
    <mergeCell ref="CY122:CZ122"/>
    <mergeCell ref="DG122:DH122"/>
    <mergeCell ref="DK122:DW122"/>
    <mergeCell ref="CG120:CJ121"/>
    <mergeCell ref="CU120:CV121"/>
    <mergeCell ref="CW120:CZ121"/>
    <mergeCell ref="DA120:DA121"/>
    <mergeCell ref="DB120:DC121"/>
    <mergeCell ref="DD120:DE121"/>
    <mergeCell ref="DF111:DF112"/>
    <mergeCell ref="DS111:DU112"/>
    <mergeCell ref="DV111:DW112"/>
    <mergeCell ref="CK113:CL113"/>
    <mergeCell ref="CO113:CX113"/>
    <mergeCell ref="CY113:CZ113"/>
    <mergeCell ref="DG113:DH113"/>
    <mergeCell ref="DK113:DW113"/>
    <mergeCell ref="CG111:CJ112"/>
    <mergeCell ref="CU111:CV112"/>
    <mergeCell ref="CW111:CZ112"/>
    <mergeCell ref="DA111:DA112"/>
    <mergeCell ref="DB111:DC112"/>
    <mergeCell ref="DD111:DE112"/>
    <mergeCell ref="DF102:DF103"/>
    <mergeCell ref="DS102:DU103"/>
    <mergeCell ref="DV102:DW103"/>
    <mergeCell ref="CK104:CL104"/>
    <mergeCell ref="CO104:CX104"/>
    <mergeCell ref="CY104:CZ104"/>
    <mergeCell ref="DG104:DH104"/>
    <mergeCell ref="DK104:DW104"/>
    <mergeCell ref="CG102:CJ103"/>
    <mergeCell ref="CU102:CV103"/>
    <mergeCell ref="CW102:CZ103"/>
    <mergeCell ref="DA102:DA103"/>
    <mergeCell ref="DB102:DC103"/>
    <mergeCell ref="DD102:DE103"/>
    <mergeCell ref="DF93:DF94"/>
    <mergeCell ref="DS93:DU94"/>
    <mergeCell ref="DV93:DW94"/>
    <mergeCell ref="CK95:CL95"/>
    <mergeCell ref="CO95:CX95"/>
    <mergeCell ref="CY95:CZ95"/>
    <mergeCell ref="DG95:DH95"/>
    <mergeCell ref="DK95:DW95"/>
    <mergeCell ref="CG93:CJ94"/>
    <mergeCell ref="CU93:CV94"/>
    <mergeCell ref="CW93:CZ94"/>
    <mergeCell ref="DA93:DA94"/>
    <mergeCell ref="DB93:DC94"/>
    <mergeCell ref="DD93:DE94"/>
    <mergeCell ref="DF83:DF84"/>
    <mergeCell ref="DS83:DU84"/>
    <mergeCell ref="DV83:DW84"/>
    <mergeCell ref="CK85:CL85"/>
    <mergeCell ref="CO85:CX85"/>
    <mergeCell ref="CY85:CZ85"/>
    <mergeCell ref="DG85:DH85"/>
    <mergeCell ref="DK85:DW85"/>
    <mergeCell ref="CG83:CJ84"/>
    <mergeCell ref="CU83:CV84"/>
    <mergeCell ref="CW83:CZ84"/>
    <mergeCell ref="DA83:DA84"/>
    <mergeCell ref="DB83:DC84"/>
    <mergeCell ref="DD83:DE84"/>
    <mergeCell ref="DF74:DF75"/>
    <mergeCell ref="DS74:DU75"/>
    <mergeCell ref="DV74:DW75"/>
    <mergeCell ref="CK76:CL76"/>
    <mergeCell ref="CO76:CX76"/>
    <mergeCell ref="CY76:CZ76"/>
    <mergeCell ref="DG76:DH76"/>
    <mergeCell ref="DK76:DW76"/>
    <mergeCell ref="CG74:CJ75"/>
    <mergeCell ref="CU74:CV75"/>
    <mergeCell ref="CW74:CZ75"/>
    <mergeCell ref="DA74:DA75"/>
    <mergeCell ref="DB74:DC75"/>
    <mergeCell ref="DD74:DE75"/>
    <mergeCell ref="DF65:DF66"/>
    <mergeCell ref="DS65:DU66"/>
    <mergeCell ref="DV65:DW66"/>
    <mergeCell ref="CK67:CL67"/>
    <mergeCell ref="CO67:CX67"/>
    <mergeCell ref="CY67:CZ67"/>
    <mergeCell ref="DG67:DH67"/>
    <mergeCell ref="DK67:DW67"/>
    <mergeCell ref="CG65:CJ66"/>
    <mergeCell ref="CU65:CV66"/>
    <mergeCell ref="CW65:CZ66"/>
    <mergeCell ref="DA65:DA66"/>
    <mergeCell ref="DB65:DC66"/>
    <mergeCell ref="DD65:DE66"/>
    <mergeCell ref="DF56:DF57"/>
    <mergeCell ref="DS56:DU57"/>
    <mergeCell ref="DV56:DW57"/>
    <mergeCell ref="CK58:CL58"/>
    <mergeCell ref="CO58:CX58"/>
    <mergeCell ref="CY58:CZ58"/>
    <mergeCell ref="DG58:DH58"/>
    <mergeCell ref="DK58:DW58"/>
    <mergeCell ref="CG56:CJ57"/>
    <mergeCell ref="CU56:CV57"/>
    <mergeCell ref="CW56:CZ57"/>
    <mergeCell ref="DA56:DA57"/>
    <mergeCell ref="DB56:DC57"/>
    <mergeCell ref="DD56:DE57"/>
    <mergeCell ref="DF47:DF48"/>
    <mergeCell ref="DS47:DU48"/>
    <mergeCell ref="DV47:DW48"/>
    <mergeCell ref="CK49:CL49"/>
    <mergeCell ref="CO49:CX49"/>
    <mergeCell ref="CY49:CZ49"/>
    <mergeCell ref="DG49:DH49"/>
    <mergeCell ref="DK49:DW49"/>
    <mergeCell ref="CG47:CJ48"/>
    <mergeCell ref="CU47:CV48"/>
    <mergeCell ref="CW47:CZ48"/>
    <mergeCell ref="DA47:DA48"/>
    <mergeCell ref="DB47:DC48"/>
    <mergeCell ref="DD47:DE48"/>
    <mergeCell ref="DF38:DF39"/>
    <mergeCell ref="DS38:DU39"/>
    <mergeCell ref="DV38:DW39"/>
    <mergeCell ref="CK40:CL40"/>
    <mergeCell ref="CO40:CX40"/>
    <mergeCell ref="CY40:CZ40"/>
    <mergeCell ref="DG40:DH40"/>
    <mergeCell ref="DK40:DW40"/>
    <mergeCell ref="CG38:CJ39"/>
    <mergeCell ref="CU38:CV39"/>
    <mergeCell ref="CW38:CZ39"/>
    <mergeCell ref="DA38:DA39"/>
    <mergeCell ref="DB38:DC39"/>
    <mergeCell ref="DD38:DE39"/>
    <mergeCell ref="DF29:DF30"/>
    <mergeCell ref="DS29:DU30"/>
    <mergeCell ref="DV29:DW30"/>
    <mergeCell ref="CK31:CL31"/>
    <mergeCell ref="CO31:CX31"/>
    <mergeCell ref="CY31:CZ31"/>
    <mergeCell ref="DG31:DH31"/>
    <mergeCell ref="DK31:DW31"/>
    <mergeCell ref="CG29:CJ30"/>
    <mergeCell ref="CU29:CV30"/>
    <mergeCell ref="CW29:CZ30"/>
    <mergeCell ref="DA29:DA30"/>
    <mergeCell ref="DB29:DC30"/>
    <mergeCell ref="DD29:DE30"/>
    <mergeCell ref="DF20:DF21"/>
    <mergeCell ref="DS20:DU21"/>
    <mergeCell ref="DV20:DW21"/>
    <mergeCell ref="BK24:BK25"/>
    <mergeCell ref="BQ24:BQ25"/>
    <mergeCell ref="BS24:BS25"/>
    <mergeCell ref="BT24:BT25"/>
    <mergeCell ref="BU24:BU25"/>
    <mergeCell ref="CK22:CL22"/>
    <mergeCell ref="CO22:CX22"/>
    <mergeCell ref="CG20:CJ21"/>
    <mergeCell ref="CU20:CV21"/>
    <mergeCell ref="CW20:CZ21"/>
    <mergeCell ref="DA20:DA21"/>
    <mergeCell ref="DB20:DC21"/>
    <mergeCell ref="DD20:DE21"/>
    <mergeCell ref="BL24:BL25"/>
    <mergeCell ref="CY22:CZ22"/>
    <mergeCell ref="DG22:DH22"/>
    <mergeCell ref="DK22:DW22"/>
    <mergeCell ref="BL22:BL23"/>
    <mergeCell ref="BS22:BS23"/>
    <mergeCell ref="BT22:BT23"/>
    <mergeCell ref="BU22:BU23"/>
    <mergeCell ref="AI20:AI21"/>
    <mergeCell ref="AJ20:AJ21"/>
    <mergeCell ref="AK20:AK21"/>
    <mergeCell ref="AL20:AL21"/>
    <mergeCell ref="AM20:AM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G20:G21"/>
    <mergeCell ref="H20:H21"/>
    <mergeCell ref="I20:J21"/>
    <mergeCell ref="K20:K21"/>
    <mergeCell ref="L20:L21"/>
    <mergeCell ref="M20:M21"/>
    <mergeCell ref="BS20:BS21"/>
    <mergeCell ref="BT20:BT21"/>
    <mergeCell ref="BU20:BU21"/>
    <mergeCell ref="AP19:AP20"/>
    <mergeCell ref="AQ19:AQ20"/>
    <mergeCell ref="AR19:AR20"/>
    <mergeCell ref="AS19:AS20"/>
    <mergeCell ref="AT19:AT20"/>
    <mergeCell ref="AU19:AU20"/>
    <mergeCell ref="AV19:AV20"/>
    <mergeCell ref="AZ20:AZ21"/>
    <mergeCell ref="BG20:BG21"/>
    <mergeCell ref="BH20:BH21"/>
    <mergeCell ref="BI20:BI21"/>
    <mergeCell ref="BK20:BK21"/>
    <mergeCell ref="BL20:BL21"/>
    <mergeCell ref="AJ18:AJ19"/>
    <mergeCell ref="AK18:AK19"/>
    <mergeCell ref="AL18:AL19"/>
    <mergeCell ref="AM18:AM19"/>
    <mergeCell ref="AN18:AN19"/>
    <mergeCell ref="AY20:AY21"/>
    <mergeCell ref="AW19:AW20"/>
    <mergeCell ref="AN20:AN21"/>
    <mergeCell ref="AB18:AB19"/>
    <mergeCell ref="AC18:AE19"/>
    <mergeCell ref="AF18:AF19"/>
    <mergeCell ref="AG18:AG19"/>
    <mergeCell ref="AH18:AH19"/>
    <mergeCell ref="AI18:AI19"/>
    <mergeCell ref="AV17:AV18"/>
    <mergeCell ref="AW17:AW18"/>
    <mergeCell ref="AK16:AK17"/>
    <mergeCell ref="AL16:AL17"/>
    <mergeCell ref="AM16:AM17"/>
    <mergeCell ref="Z16:AB17"/>
    <mergeCell ref="AC16:AC17"/>
    <mergeCell ref="AD16:AD17"/>
    <mergeCell ref="AE16:AE17"/>
    <mergeCell ref="AF16:AF17"/>
    <mergeCell ref="AG16:AG17"/>
    <mergeCell ref="AF20:AH21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G18:G19"/>
    <mergeCell ref="H18:H19"/>
    <mergeCell ref="I18:J19"/>
    <mergeCell ref="K18:K19"/>
    <mergeCell ref="L18:L19"/>
    <mergeCell ref="M18:M19"/>
    <mergeCell ref="N18:N19"/>
    <mergeCell ref="O18:O19"/>
    <mergeCell ref="BL18:BL19"/>
    <mergeCell ref="AP17:AP18"/>
    <mergeCell ref="AQ17:AQ18"/>
    <mergeCell ref="AR17:AR18"/>
    <mergeCell ref="AS17:AS18"/>
    <mergeCell ref="AT17:AT18"/>
    <mergeCell ref="AU17:AU18"/>
    <mergeCell ref="AY18:AY19"/>
    <mergeCell ref="AZ18:AZ19"/>
    <mergeCell ref="BG18:BG19"/>
    <mergeCell ref="BH18:BH19"/>
    <mergeCell ref="BI18:BI19"/>
    <mergeCell ref="BK18:BK19"/>
    <mergeCell ref="AH16:AH17"/>
    <mergeCell ref="AI16:AI17"/>
    <mergeCell ref="AJ16:AJ17"/>
    <mergeCell ref="BK16:BK17"/>
    <mergeCell ref="BL16:BL17"/>
    <mergeCell ref="BS16:BS17"/>
    <mergeCell ref="AP15:AP16"/>
    <mergeCell ref="AQ15:AQ16"/>
    <mergeCell ref="AR15:AR16"/>
    <mergeCell ref="AS15:AS16"/>
    <mergeCell ref="AT15:AT16"/>
    <mergeCell ref="AN14:AN15"/>
    <mergeCell ref="AY16:AY17"/>
    <mergeCell ref="AZ16:AZ17"/>
    <mergeCell ref="BG16:BG17"/>
    <mergeCell ref="BH16:BH17"/>
    <mergeCell ref="BI16:BI17"/>
    <mergeCell ref="AU15:AU16"/>
    <mergeCell ref="AV15:AV16"/>
    <mergeCell ref="AW15:AW16"/>
    <mergeCell ref="AN16:AN17"/>
    <mergeCell ref="BQ14:BQ15"/>
    <mergeCell ref="BQ16:BQ17"/>
    <mergeCell ref="AA14:AA15"/>
    <mergeCell ref="AB14:AB15"/>
    <mergeCell ref="AC14:AC15"/>
    <mergeCell ref="AD14:AD15"/>
    <mergeCell ref="AE14:AE15"/>
    <mergeCell ref="AF14:AF15"/>
    <mergeCell ref="G16:G17"/>
    <mergeCell ref="H16:H17"/>
    <mergeCell ref="I16:J17"/>
    <mergeCell ref="K16:K17"/>
    <mergeCell ref="L16:L17"/>
    <mergeCell ref="M16:M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S14:S15"/>
    <mergeCell ref="T14:T15"/>
    <mergeCell ref="U14:U15"/>
    <mergeCell ref="V14:V15"/>
    <mergeCell ref="W14:Y15"/>
    <mergeCell ref="Z14:Z15"/>
    <mergeCell ref="M14:M15"/>
    <mergeCell ref="N14:N15"/>
    <mergeCell ref="O14:O15"/>
    <mergeCell ref="P14:P15"/>
    <mergeCell ref="Q14:Q15"/>
    <mergeCell ref="R14:R15"/>
    <mergeCell ref="CK13:CL13"/>
    <mergeCell ref="CO13:CX13"/>
    <mergeCell ref="CY13:CZ13"/>
    <mergeCell ref="DG13:DH13"/>
    <mergeCell ref="DK13:DW13"/>
    <mergeCell ref="G14:G15"/>
    <mergeCell ref="H14:H15"/>
    <mergeCell ref="I14:J15"/>
    <mergeCell ref="K14:K15"/>
    <mergeCell ref="L14:L15"/>
    <mergeCell ref="BK14:BK15"/>
    <mergeCell ref="BL14:BL15"/>
    <mergeCell ref="BS14:BS15"/>
    <mergeCell ref="BT14:BT15"/>
    <mergeCell ref="BU14:BU15"/>
    <mergeCell ref="AP13:AP14"/>
    <mergeCell ref="AQ13:AQ14"/>
    <mergeCell ref="AR13:AR14"/>
    <mergeCell ref="AS13:AS14"/>
    <mergeCell ref="AT13:AT14"/>
    <mergeCell ref="AJ12:AJ13"/>
    <mergeCell ref="AK12:AK13"/>
    <mergeCell ref="AL12:AL13"/>
    <mergeCell ref="AM12:AM13"/>
    <mergeCell ref="AD12:AD13"/>
    <mergeCell ref="AE12:AE13"/>
    <mergeCell ref="AF12:AF13"/>
    <mergeCell ref="AG12:AG13"/>
    <mergeCell ref="AH12:AH13"/>
    <mergeCell ref="AI12:AI13"/>
    <mergeCell ref="AQ11:AQ12"/>
    <mergeCell ref="AR11:AR12"/>
    <mergeCell ref="AS11:AS12"/>
    <mergeCell ref="AH10:AH11"/>
    <mergeCell ref="AI10:AI11"/>
    <mergeCell ref="AJ10:AJ11"/>
    <mergeCell ref="AK10:AK11"/>
    <mergeCell ref="AL10:AL11"/>
    <mergeCell ref="AM10:AM11"/>
    <mergeCell ref="AP9:AP10"/>
    <mergeCell ref="AQ9:AQ10"/>
    <mergeCell ref="AF8:AF9"/>
    <mergeCell ref="Z12:Z13"/>
    <mergeCell ref="AA12:AA13"/>
    <mergeCell ref="AB12:AB13"/>
    <mergeCell ref="AC12:AC13"/>
    <mergeCell ref="P12:P13"/>
    <mergeCell ref="Q12:Q13"/>
    <mergeCell ref="R12:R13"/>
    <mergeCell ref="S12:S13"/>
    <mergeCell ref="T12:V13"/>
    <mergeCell ref="W12:W13"/>
    <mergeCell ref="DS11:DU12"/>
    <mergeCell ref="DV11:DW12"/>
    <mergeCell ref="G12:G13"/>
    <mergeCell ref="H12:H13"/>
    <mergeCell ref="I12:J13"/>
    <mergeCell ref="K12:K13"/>
    <mergeCell ref="L12:L13"/>
    <mergeCell ref="M12:M13"/>
    <mergeCell ref="N12:N13"/>
    <mergeCell ref="O12:O13"/>
    <mergeCell ref="CU11:CV12"/>
    <mergeCell ref="CW11:CZ12"/>
    <mergeCell ref="DA11:DA12"/>
    <mergeCell ref="DB11:DC12"/>
    <mergeCell ref="DD11:DE12"/>
    <mergeCell ref="DF11:DF12"/>
    <mergeCell ref="AU11:AU12"/>
    <mergeCell ref="AV11:AV12"/>
    <mergeCell ref="AW11:AW12"/>
    <mergeCell ref="AY13:BI13"/>
    <mergeCell ref="BK13:BU13"/>
    <mergeCell ref="CG11:CJ12"/>
    <mergeCell ref="X12:X13"/>
    <mergeCell ref="Y12:Y13"/>
    <mergeCell ref="N10:N11"/>
    <mergeCell ref="O10:O11"/>
    <mergeCell ref="P10:P11"/>
    <mergeCell ref="Q10:S11"/>
    <mergeCell ref="T10:T11"/>
    <mergeCell ref="U10:U11"/>
    <mergeCell ref="G10:G11"/>
    <mergeCell ref="H10:H11"/>
    <mergeCell ref="I10:J11"/>
    <mergeCell ref="K10:K11"/>
    <mergeCell ref="L10:L11"/>
    <mergeCell ref="M10:M11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AG8:AG9"/>
    <mergeCell ref="AR9:AR10"/>
    <mergeCell ref="AS9:AS10"/>
    <mergeCell ref="AT9:AT10"/>
    <mergeCell ref="AU9:AU10"/>
    <mergeCell ref="AV9:AV10"/>
    <mergeCell ref="AZ8:AZ9"/>
    <mergeCell ref="BG8:BG9"/>
    <mergeCell ref="AN10:AN11"/>
    <mergeCell ref="AP11:AP12"/>
    <mergeCell ref="AN12:AN13"/>
    <mergeCell ref="AU13:AU14"/>
    <mergeCell ref="AV13:AV14"/>
    <mergeCell ref="AW13:AW14"/>
    <mergeCell ref="AM14:AM15"/>
    <mergeCell ref="AT11:AT12"/>
    <mergeCell ref="AG14:AG15"/>
    <mergeCell ref="AH14:AH15"/>
    <mergeCell ref="AI14:AI15"/>
    <mergeCell ref="AJ14:AJ15"/>
    <mergeCell ref="AK14:AK15"/>
    <mergeCell ref="AL14:AL15"/>
    <mergeCell ref="V8:V9"/>
    <mergeCell ref="W8:W9"/>
    <mergeCell ref="X8:X9"/>
    <mergeCell ref="Y8:Y9"/>
    <mergeCell ref="Z8:Z9"/>
    <mergeCell ref="AA8:AA9"/>
    <mergeCell ref="N8:P9"/>
    <mergeCell ref="Q8:Q9"/>
    <mergeCell ref="R8:R9"/>
    <mergeCell ref="S8:S9"/>
    <mergeCell ref="T8:T9"/>
    <mergeCell ref="U8:U9"/>
    <mergeCell ref="G8:G9"/>
    <mergeCell ref="H8:H9"/>
    <mergeCell ref="I8:J9"/>
    <mergeCell ref="K8:K9"/>
    <mergeCell ref="L8:L9"/>
    <mergeCell ref="M8:M9"/>
    <mergeCell ref="BS6:BS7"/>
    <mergeCell ref="BT6:BT7"/>
    <mergeCell ref="BU6:BU7"/>
    <mergeCell ref="AP7:AP8"/>
    <mergeCell ref="AQ7:AQ8"/>
    <mergeCell ref="AR7:AR8"/>
    <mergeCell ref="AS7:AS8"/>
    <mergeCell ref="AT7:AT8"/>
    <mergeCell ref="AU7:AU8"/>
    <mergeCell ref="AV7:AV8"/>
    <mergeCell ref="AZ6:AZ7"/>
    <mergeCell ref="BG6:BG7"/>
    <mergeCell ref="BH6:BH7"/>
    <mergeCell ref="BI6:BI7"/>
    <mergeCell ref="BK6:BK7"/>
    <mergeCell ref="BL6:BL7"/>
    <mergeCell ref="AJ6:AJ7"/>
    <mergeCell ref="AK6:AK7"/>
    <mergeCell ref="AL6:AL7"/>
    <mergeCell ref="AM6:AM7"/>
    <mergeCell ref="AN6:AN7"/>
    <mergeCell ref="AY6:AY7"/>
    <mergeCell ref="AW7:AW8"/>
    <mergeCell ref="AN8:AN9"/>
    <mergeCell ref="AY8:AY9"/>
    <mergeCell ref="AW9:AW10"/>
    <mergeCell ref="AB6:AB7"/>
    <mergeCell ref="AC6:AC7"/>
    <mergeCell ref="AD6:AD7"/>
    <mergeCell ref="AE6:AE7"/>
    <mergeCell ref="AF6:AF7"/>
    <mergeCell ref="AG6:AG7"/>
    <mergeCell ref="AH8:AH9"/>
    <mergeCell ref="AI8:AI9"/>
    <mergeCell ref="AJ8:AJ9"/>
    <mergeCell ref="AK8:AK9"/>
    <mergeCell ref="AL8:AL9"/>
    <mergeCell ref="AM8:AM9"/>
    <mergeCell ref="AB8:AB9"/>
    <mergeCell ref="AC8:AC9"/>
    <mergeCell ref="AD8:AD9"/>
    <mergeCell ref="AE8:AE9"/>
    <mergeCell ref="V6:V7"/>
    <mergeCell ref="W6:W7"/>
    <mergeCell ref="X6:X7"/>
    <mergeCell ref="Y6:Y7"/>
    <mergeCell ref="Z6:Z7"/>
    <mergeCell ref="AA6:AA7"/>
    <mergeCell ref="P6:P7"/>
    <mergeCell ref="Q6:Q7"/>
    <mergeCell ref="R6:R7"/>
    <mergeCell ref="S6:S7"/>
    <mergeCell ref="T6:T7"/>
    <mergeCell ref="U6:U7"/>
    <mergeCell ref="G6:G7"/>
    <mergeCell ref="H6:H7"/>
    <mergeCell ref="I6:J7"/>
    <mergeCell ref="K6:M7"/>
    <mergeCell ref="N6:N7"/>
    <mergeCell ref="O6:O7"/>
    <mergeCell ref="DG4:DH4"/>
    <mergeCell ref="DK4:DW4"/>
    <mergeCell ref="G5:J5"/>
    <mergeCell ref="AP5:AP6"/>
    <mergeCell ref="AQ5:AQ6"/>
    <mergeCell ref="AR5:AR6"/>
    <mergeCell ref="AS5:AS6"/>
    <mergeCell ref="AT5:AT6"/>
    <mergeCell ref="AU5:AU6"/>
    <mergeCell ref="AV5:AV6"/>
    <mergeCell ref="BS4:BS5"/>
    <mergeCell ref="BT4:BT5"/>
    <mergeCell ref="BU4:BU5"/>
    <mergeCell ref="CK4:CL4"/>
    <mergeCell ref="CO4:CX4"/>
    <mergeCell ref="CY4:CZ4"/>
    <mergeCell ref="AZ4:AZ5"/>
    <mergeCell ref="BG4:BG5"/>
    <mergeCell ref="AC3:AE3"/>
    <mergeCell ref="AF3:AH3"/>
    <mergeCell ref="K4:M5"/>
    <mergeCell ref="N4:P5"/>
    <mergeCell ref="Q4:S5"/>
    <mergeCell ref="T4:V5"/>
    <mergeCell ref="W4:Y5"/>
    <mergeCell ref="Z4:AB5"/>
    <mergeCell ref="AC4:AE5"/>
    <mergeCell ref="AF4:AH5"/>
    <mergeCell ref="K3:M3"/>
    <mergeCell ref="N3:P3"/>
    <mergeCell ref="Q3:S3"/>
    <mergeCell ref="T3:V3"/>
    <mergeCell ref="W3:Y3"/>
    <mergeCell ref="Z3:AB3"/>
    <mergeCell ref="AZ2:AZ3"/>
    <mergeCell ref="BG2:BG3"/>
    <mergeCell ref="BH2:BH3"/>
    <mergeCell ref="BI2:BI3"/>
    <mergeCell ref="BE2:BE3"/>
    <mergeCell ref="BE4:BE5"/>
    <mergeCell ref="DA2:DA3"/>
    <mergeCell ref="DB2:DC3"/>
    <mergeCell ref="DD2:DE3"/>
    <mergeCell ref="DF2:DF3"/>
    <mergeCell ref="DS2:DU3"/>
    <mergeCell ref="DV2:DW3"/>
    <mergeCell ref="BS2:BS3"/>
    <mergeCell ref="BT2:BT3"/>
    <mergeCell ref="BU2:BU3"/>
    <mergeCell ref="CG2:CJ3"/>
    <mergeCell ref="CU2:CV3"/>
    <mergeCell ref="CW2:CZ3"/>
    <mergeCell ref="AY1:BI1"/>
    <mergeCell ref="BK1:BU1"/>
    <mergeCell ref="G2:J4"/>
    <mergeCell ref="K2:M2"/>
    <mergeCell ref="N2:P2"/>
    <mergeCell ref="Q2:S2"/>
    <mergeCell ref="T2:V2"/>
    <mergeCell ref="W2:Y2"/>
    <mergeCell ref="Z2:AB2"/>
    <mergeCell ref="AC2:AE2"/>
    <mergeCell ref="BK2:BK3"/>
    <mergeCell ref="BL2:BL3"/>
    <mergeCell ref="AF2:AH2"/>
    <mergeCell ref="AI2:AK5"/>
    <mergeCell ref="AL2:AL5"/>
    <mergeCell ref="AM2:AM5"/>
    <mergeCell ref="AN2:AN5"/>
    <mergeCell ref="AY2:AY3"/>
    <mergeCell ref="AY4:AY5"/>
    <mergeCell ref="AW5:AW6"/>
    <mergeCell ref="AH6:AH7"/>
    <mergeCell ref="AI6:AI7"/>
    <mergeCell ref="BH4:BH5"/>
    <mergeCell ref="BI4:BI5"/>
    <mergeCell ref="CG184:CJ185"/>
    <mergeCell ref="CU184:CV185"/>
    <mergeCell ref="CW184:CZ185"/>
    <mergeCell ref="DA184:DA185"/>
    <mergeCell ref="DB184:DC185"/>
    <mergeCell ref="DD184:DE185"/>
    <mergeCell ref="DF184:DF185"/>
    <mergeCell ref="DS184:DU185"/>
    <mergeCell ref="DV184:DW185"/>
    <mergeCell ref="CK186:CL186"/>
    <mergeCell ref="CO186:CX186"/>
    <mergeCell ref="CY186:CZ186"/>
    <mergeCell ref="DG186:DH186"/>
    <mergeCell ref="DK186:DW186"/>
    <mergeCell ref="CG193:CJ194"/>
    <mergeCell ref="CU193:CV194"/>
    <mergeCell ref="CW193:CZ194"/>
    <mergeCell ref="DA193:DA194"/>
    <mergeCell ref="DB193:DC194"/>
    <mergeCell ref="DD193:DE194"/>
    <mergeCell ref="DF193:DF194"/>
    <mergeCell ref="DS193:DU194"/>
    <mergeCell ref="DV193:DW194"/>
    <mergeCell ref="CK195:CL195"/>
    <mergeCell ref="CO195:CX195"/>
    <mergeCell ref="CY195:CZ195"/>
    <mergeCell ref="DG195:DH195"/>
    <mergeCell ref="DK195:DW195"/>
    <mergeCell ref="CG202:CJ203"/>
    <mergeCell ref="CU202:CV203"/>
    <mergeCell ref="CW202:CZ203"/>
    <mergeCell ref="DA202:DA203"/>
    <mergeCell ref="DB202:DC203"/>
    <mergeCell ref="DD202:DE203"/>
    <mergeCell ref="DF202:DF203"/>
    <mergeCell ref="DS202:DU203"/>
    <mergeCell ref="DV202:DW203"/>
    <mergeCell ref="CK204:CL204"/>
    <mergeCell ref="CO204:CX204"/>
    <mergeCell ref="CY204:CZ204"/>
    <mergeCell ref="DG204:DH204"/>
    <mergeCell ref="DK204:DW204"/>
    <mergeCell ref="CG211:CJ212"/>
    <mergeCell ref="CU211:CV212"/>
    <mergeCell ref="CW211:CZ212"/>
    <mergeCell ref="DA211:DA212"/>
    <mergeCell ref="DB211:DC212"/>
    <mergeCell ref="DD211:DE212"/>
    <mergeCell ref="DF211:DF212"/>
    <mergeCell ref="DS211:DU212"/>
    <mergeCell ref="DV211:DW212"/>
    <mergeCell ref="CK213:CL213"/>
    <mergeCell ref="CO213:CX213"/>
    <mergeCell ref="CY213:CZ213"/>
    <mergeCell ref="DG213:DH213"/>
    <mergeCell ref="DK213:DW213"/>
    <mergeCell ref="CG220:CJ221"/>
    <mergeCell ref="CU220:CV221"/>
    <mergeCell ref="CW220:CZ221"/>
    <mergeCell ref="DA220:DA221"/>
    <mergeCell ref="DB220:DC221"/>
    <mergeCell ref="DD220:DE221"/>
    <mergeCell ref="DF220:DF221"/>
    <mergeCell ref="DS220:DU221"/>
    <mergeCell ref="DV220:DW221"/>
    <mergeCell ref="CK222:CL222"/>
    <mergeCell ref="CO222:CX222"/>
    <mergeCell ref="CY222:CZ222"/>
    <mergeCell ref="DG222:DH222"/>
    <mergeCell ref="DK222:DW222"/>
    <mergeCell ref="CG229:CJ230"/>
    <mergeCell ref="CU229:CV230"/>
    <mergeCell ref="CW229:CZ230"/>
    <mergeCell ref="DA229:DA230"/>
    <mergeCell ref="DB229:DC230"/>
    <mergeCell ref="DD229:DE230"/>
    <mergeCell ref="DF229:DF230"/>
    <mergeCell ref="DS229:DU230"/>
    <mergeCell ref="DV229:DW230"/>
    <mergeCell ref="CK231:CL231"/>
    <mergeCell ref="CO231:CX231"/>
    <mergeCell ref="CY231:CZ231"/>
    <mergeCell ref="DG231:DH231"/>
    <mergeCell ref="DK231:DW231"/>
    <mergeCell ref="CG238:CJ239"/>
    <mergeCell ref="CU238:CV239"/>
    <mergeCell ref="CW238:CZ239"/>
    <mergeCell ref="DA238:DA239"/>
    <mergeCell ref="DB238:DC239"/>
    <mergeCell ref="DD238:DE239"/>
    <mergeCell ref="DF238:DF239"/>
    <mergeCell ref="DS238:DU239"/>
    <mergeCell ref="DV238:DW239"/>
    <mergeCell ref="CK240:CL240"/>
    <mergeCell ref="CO240:CX240"/>
    <mergeCell ref="CY240:CZ240"/>
    <mergeCell ref="DG240:DH240"/>
    <mergeCell ref="DK240:DW240"/>
    <mergeCell ref="CG247:CJ248"/>
    <mergeCell ref="CU247:CV248"/>
    <mergeCell ref="CW247:CZ248"/>
    <mergeCell ref="DA247:DA248"/>
    <mergeCell ref="DB247:DC248"/>
    <mergeCell ref="DD247:DE248"/>
    <mergeCell ref="DF247:DF248"/>
    <mergeCell ref="DS247:DU248"/>
    <mergeCell ref="DV247:DW248"/>
    <mergeCell ref="CK249:CL249"/>
    <mergeCell ref="CO249:CX249"/>
    <mergeCell ref="CY249:CZ249"/>
    <mergeCell ref="DG249:DH249"/>
    <mergeCell ref="DK249:DW249"/>
    <mergeCell ref="CG256:CJ257"/>
    <mergeCell ref="CU256:CV257"/>
    <mergeCell ref="CW256:CZ257"/>
    <mergeCell ref="DA256:DA257"/>
    <mergeCell ref="DB256:DC257"/>
    <mergeCell ref="DD256:DE257"/>
    <mergeCell ref="DF256:DF257"/>
    <mergeCell ref="DS256:DU257"/>
    <mergeCell ref="DV256:DW257"/>
    <mergeCell ref="CG265:CJ266"/>
    <mergeCell ref="CU265:CV266"/>
    <mergeCell ref="CW265:CZ266"/>
    <mergeCell ref="DA265:DA266"/>
    <mergeCell ref="DB265:DC266"/>
    <mergeCell ref="DD265:DE266"/>
    <mergeCell ref="DF265:DF266"/>
    <mergeCell ref="DS265:DU266"/>
    <mergeCell ref="DV265:DW266"/>
    <mergeCell ref="CK267:CL267"/>
    <mergeCell ref="CO267:CX267"/>
    <mergeCell ref="CY267:CZ267"/>
    <mergeCell ref="DG267:DH267"/>
    <mergeCell ref="DK267:DW267"/>
    <mergeCell ref="CK258:CL258"/>
    <mergeCell ref="CO258:CX258"/>
    <mergeCell ref="CY258:CZ258"/>
    <mergeCell ref="DG258:DH258"/>
    <mergeCell ref="DK258:DW258"/>
  </mergeCells>
  <conditionalFormatting sqref="F22:F42">
    <cfRule type="expression" dxfId="4" priority="2">
      <formula>#REF!=1</formula>
    </cfRule>
  </conditionalFormatting>
  <printOptions horizontalCentered="1" verticalCentered="1"/>
  <pageMargins left="0.25" right="0.25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  <pageSetUpPr fitToPage="1"/>
  </sheetPr>
  <dimension ref="B1:CV883"/>
  <sheetViews>
    <sheetView tabSelected="1" zoomScale="106" zoomScaleNormal="106" workbookViewId="0">
      <selection activeCell="Q50" sqref="Q50"/>
    </sheetView>
  </sheetViews>
  <sheetFormatPr defaultRowHeight="22.5" customHeight="1" x14ac:dyDescent="0.25"/>
  <cols>
    <col min="1" max="1" width="2.140625" customWidth="1"/>
    <col min="2" max="2" width="3.5703125" customWidth="1"/>
    <col min="3" max="3" width="14.140625" customWidth="1"/>
    <col min="4" max="5" width="1.42578125" customWidth="1"/>
    <col min="6" max="6" width="2.140625" customWidth="1"/>
    <col min="7" max="11" width="8.5703125" customWidth="1"/>
    <col min="12" max="12" width="28.5703125" customWidth="1"/>
    <col min="13" max="13" width="2.85546875" customWidth="1"/>
    <col min="14" max="14" width="28.5703125" customWidth="1"/>
    <col min="15" max="15" width="8.5703125" customWidth="1"/>
    <col min="16" max="16" width="2.85546875" customWidth="1"/>
    <col min="17" max="17" width="8.5703125" customWidth="1"/>
    <col min="18" max="18" width="15.7109375" customWidth="1"/>
    <col min="19" max="19" width="6.42578125" customWidth="1"/>
    <col min="20" max="20" width="3.5703125" customWidth="1"/>
    <col min="21" max="21" width="22.85546875" style="3" customWidth="1"/>
    <col min="22" max="22" width="10" customWidth="1"/>
    <col min="23" max="23" width="2.140625" customWidth="1"/>
    <col min="24" max="25" width="10" customWidth="1"/>
    <col min="26" max="26" width="2.140625" customWidth="1"/>
    <col min="27" max="28" width="10" customWidth="1"/>
    <col min="29" max="29" width="2.140625" customWidth="1"/>
    <col min="30" max="30" width="10" customWidth="1"/>
    <col min="31" max="31" width="5" customWidth="1"/>
    <col min="32" max="32" width="2.140625" customWidth="1"/>
    <col min="33" max="34" width="5" customWidth="1"/>
    <col min="35" max="36" width="12.140625" customWidth="1"/>
    <col min="37" max="37" width="2.140625" style="81" customWidth="1"/>
    <col min="38" max="38" width="8.5703125" style="81" customWidth="1"/>
    <col min="39" max="39" width="8" style="81" customWidth="1"/>
    <col min="40" max="40" width="8" style="144" customWidth="1"/>
    <col min="41" max="44" width="8" customWidth="1"/>
    <col min="45" max="45" width="8" style="145" customWidth="1"/>
    <col min="46" max="46" width="2.140625" customWidth="1"/>
    <col min="47" max="51" width="10.5703125" customWidth="1"/>
    <col min="52" max="52" width="14.28515625" customWidth="1"/>
    <col min="53" max="53" width="2.140625" customWidth="1"/>
    <col min="54" max="54" width="14.28515625" customWidth="1"/>
    <col min="55" max="55" width="2.140625" customWidth="1"/>
    <col min="56" max="100" width="5" customWidth="1"/>
    <col min="101" max="101" width="9.140625" customWidth="1"/>
  </cols>
  <sheetData>
    <row r="1" spans="2:100" ht="22.5" customHeight="1" thickTop="1" thickBot="1" x14ac:dyDescent="0.3">
      <c r="F1" s="143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S1" s="143"/>
      <c r="T1" s="945"/>
      <c r="U1" s="945"/>
      <c r="V1" s="945"/>
      <c r="W1" s="945"/>
      <c r="X1" s="945"/>
      <c r="Y1" s="945"/>
      <c r="Z1" s="945"/>
      <c r="AA1" s="945"/>
      <c r="AB1" s="945"/>
      <c r="AC1" s="945"/>
      <c r="AD1" s="945"/>
      <c r="AE1" s="945"/>
      <c r="AF1" s="945"/>
      <c r="AG1" s="945"/>
      <c r="AH1" s="945"/>
      <c r="AI1" s="945"/>
      <c r="AJ1" s="945"/>
      <c r="BD1" s="146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8"/>
    </row>
    <row r="2" spans="2:100" ht="22.5" customHeight="1" thickTop="1" x14ac:dyDescent="0.3">
      <c r="B2" s="149">
        <v>1</v>
      </c>
      <c r="C2" s="150" t="s">
        <v>80</v>
      </c>
      <c r="D2" s="150"/>
      <c r="E2" s="150"/>
      <c r="G2" s="946" t="s">
        <v>7</v>
      </c>
      <c r="H2" s="948">
        <v>0.36458333333333331</v>
      </c>
      <c r="I2" s="151">
        <v>1</v>
      </c>
      <c r="J2" s="152" t="s">
        <v>8</v>
      </c>
      <c r="K2" s="153" t="s">
        <v>9</v>
      </c>
      <c r="L2" s="154">
        <v>1</v>
      </c>
      <c r="M2" s="950" t="s">
        <v>10</v>
      </c>
      <c r="N2" s="155">
        <v>3</v>
      </c>
      <c r="O2" s="330">
        <v>25</v>
      </c>
      <c r="P2" s="332" t="s">
        <v>10</v>
      </c>
      <c r="Q2" s="328">
        <v>20</v>
      </c>
      <c r="T2" s="952" t="s">
        <v>2</v>
      </c>
      <c r="U2" s="953"/>
      <c r="V2" s="956">
        <f>T4</f>
        <v>1</v>
      </c>
      <c r="W2" s="957"/>
      <c r="X2" s="958"/>
      <c r="Y2" s="971">
        <f>T6</f>
        <v>2</v>
      </c>
      <c r="Z2" s="957"/>
      <c r="AA2" s="958"/>
      <c r="AB2" s="971">
        <f>T8</f>
        <v>3</v>
      </c>
      <c r="AC2" s="957"/>
      <c r="AD2" s="957"/>
      <c r="AE2" s="972" t="s">
        <v>3</v>
      </c>
      <c r="AF2" s="973"/>
      <c r="AG2" s="973"/>
      <c r="AH2" s="976" t="s">
        <v>61</v>
      </c>
      <c r="AI2" s="978" t="s">
        <v>5</v>
      </c>
      <c r="AJ2" s="980" t="s">
        <v>6</v>
      </c>
      <c r="AU2" t="str">
        <f>G2</f>
        <v>1. KOLO</v>
      </c>
      <c r="AV2">
        <f t="shared" ref="AV2:BB3" si="0">H2</f>
        <v>0.36458333333333331</v>
      </c>
      <c r="AW2">
        <f t="shared" si="0"/>
        <v>1</v>
      </c>
      <c r="AX2" t="str">
        <f t="shared" si="0"/>
        <v>HŘIŠTĚ</v>
      </c>
      <c r="AY2" t="str">
        <f t="shared" si="0"/>
        <v>skupina</v>
      </c>
      <c r="AZ2">
        <f t="shared" si="0"/>
        <v>1</v>
      </c>
      <c r="BA2" t="str">
        <f t="shared" si="0"/>
        <v>:</v>
      </c>
      <c r="BB2">
        <f t="shared" si="0"/>
        <v>3</v>
      </c>
      <c r="BD2" s="156"/>
      <c r="BE2" s="959" t="str">
        <f>AU2</f>
        <v>1. KOLO</v>
      </c>
      <c r="BF2" s="959"/>
      <c r="BG2" s="959"/>
      <c r="BH2" s="157"/>
      <c r="BI2" s="966">
        <f>AV2</f>
        <v>0.36458333333333331</v>
      </c>
      <c r="BJ2" s="966"/>
      <c r="BK2" s="966"/>
      <c r="BL2" s="966"/>
      <c r="BM2" s="158"/>
      <c r="BN2" s="158"/>
      <c r="BO2" s="158"/>
      <c r="BP2" s="158"/>
      <c r="BQ2" s="158"/>
      <c r="BR2" s="158"/>
      <c r="BS2" s="966"/>
      <c r="BT2" s="967"/>
      <c r="BU2" s="968">
        <f>AW2</f>
        <v>1</v>
      </c>
      <c r="BV2" s="968"/>
      <c r="BW2" s="968"/>
      <c r="BX2" s="968"/>
      <c r="BY2" s="968"/>
      <c r="BZ2" s="969" t="s">
        <v>81</v>
      </c>
      <c r="CA2" s="969"/>
      <c r="CB2" s="969"/>
      <c r="CC2" s="158"/>
      <c r="CD2" s="158"/>
      <c r="CE2" s="158"/>
      <c r="CF2" s="158"/>
      <c r="CG2" s="158"/>
      <c r="CH2" s="158"/>
      <c r="CI2" s="158"/>
      <c r="CJ2" s="158"/>
      <c r="CK2" s="970" t="str">
        <f>AY2</f>
        <v>skupina</v>
      </c>
      <c r="CL2" s="970"/>
      <c r="CM2" s="970"/>
      <c r="CN2" s="970"/>
      <c r="CO2" s="959" t="str">
        <f>AY3</f>
        <v>A</v>
      </c>
      <c r="CP2" s="959"/>
      <c r="CQ2" s="960" t="s">
        <v>13</v>
      </c>
      <c r="CR2" s="960"/>
      <c r="CS2" s="960"/>
      <c r="CT2" s="961">
        <f>AX3</f>
        <v>1</v>
      </c>
      <c r="CU2" s="961"/>
      <c r="CV2" s="159"/>
    </row>
    <row r="3" spans="2:100" ht="22.5" customHeight="1" thickBot="1" x14ac:dyDescent="0.35">
      <c r="B3" s="149">
        <v>2</v>
      </c>
      <c r="C3" s="150" t="s">
        <v>63</v>
      </c>
      <c r="D3" s="150"/>
      <c r="E3" s="150"/>
      <c r="G3" s="947"/>
      <c r="H3" s="949"/>
      <c r="I3" s="160" t="s">
        <v>14</v>
      </c>
      <c r="J3" s="161">
        <v>1</v>
      </c>
      <c r="K3" s="162" t="s">
        <v>2</v>
      </c>
      <c r="L3" s="163" t="str">
        <f>LOOKUP(L2,$B$2:$B$51,$C$2:$C$51)</f>
        <v>Ovčárecká</v>
      </c>
      <c r="M3" s="951"/>
      <c r="N3" s="164" t="str">
        <f>LOOKUP(N2,$B$2:$B$51,$C$2:$C$51)</f>
        <v>Bezručova</v>
      </c>
      <c r="O3" s="331"/>
      <c r="P3" s="333"/>
      <c r="Q3" s="329"/>
      <c r="T3" s="954"/>
      <c r="U3" s="955"/>
      <c r="V3" s="962" t="str">
        <f>U4</f>
        <v>Ovčárecká</v>
      </c>
      <c r="W3" s="963"/>
      <c r="X3" s="964"/>
      <c r="Y3" s="965" t="str">
        <f>U6</f>
        <v>Pečky</v>
      </c>
      <c r="Z3" s="963"/>
      <c r="AA3" s="964"/>
      <c r="AB3" s="965" t="str">
        <f>U8</f>
        <v>Bezručova</v>
      </c>
      <c r="AC3" s="963"/>
      <c r="AD3" s="963"/>
      <c r="AE3" s="974"/>
      <c r="AF3" s="975"/>
      <c r="AG3" s="975"/>
      <c r="AH3" s="977"/>
      <c r="AI3" s="979"/>
      <c r="AJ3" s="981"/>
      <c r="AW3" t="str">
        <f t="shared" si="0"/>
        <v>zápas</v>
      </c>
      <c r="AX3">
        <f t="shared" si="0"/>
        <v>1</v>
      </c>
      <c r="AY3" t="str">
        <f t="shared" si="0"/>
        <v>A</v>
      </c>
      <c r="AZ3" t="str">
        <f t="shared" si="0"/>
        <v>Ovčárecká</v>
      </c>
      <c r="BA3">
        <f t="shared" si="0"/>
        <v>0</v>
      </c>
      <c r="BB3" t="str">
        <f t="shared" si="0"/>
        <v>Bezručova</v>
      </c>
      <c r="BD3" s="156"/>
      <c r="BE3" s="959"/>
      <c r="BF3" s="959"/>
      <c r="BG3" s="959"/>
      <c r="BH3" s="157"/>
      <c r="BI3" s="966"/>
      <c r="BJ3" s="966"/>
      <c r="BK3" s="966"/>
      <c r="BL3" s="966"/>
      <c r="BM3" s="158"/>
      <c r="BN3" s="158"/>
      <c r="BO3" s="158"/>
      <c r="BP3" s="158"/>
      <c r="BQ3" s="158"/>
      <c r="BR3" s="158"/>
      <c r="BS3" s="967"/>
      <c r="BT3" s="967"/>
      <c r="BU3" s="968"/>
      <c r="BV3" s="968"/>
      <c r="BW3" s="968"/>
      <c r="BX3" s="968"/>
      <c r="BY3" s="968"/>
      <c r="BZ3" s="969"/>
      <c r="CA3" s="969"/>
      <c r="CB3" s="969"/>
      <c r="CC3" s="158"/>
      <c r="CD3" s="158"/>
      <c r="CE3" s="158"/>
      <c r="CF3" s="158"/>
      <c r="CG3" s="158"/>
      <c r="CH3" s="158"/>
      <c r="CI3" s="158"/>
      <c r="CJ3" s="158"/>
      <c r="CK3" s="970"/>
      <c r="CL3" s="970"/>
      <c r="CM3" s="970"/>
      <c r="CN3" s="970"/>
      <c r="CO3" s="959"/>
      <c r="CP3" s="959"/>
      <c r="CQ3" s="960"/>
      <c r="CR3" s="960"/>
      <c r="CS3" s="960"/>
      <c r="CT3" s="961"/>
      <c r="CU3" s="961"/>
      <c r="CV3" s="159"/>
    </row>
    <row r="4" spans="2:100" ht="22.5" customHeight="1" thickTop="1" x14ac:dyDescent="0.3">
      <c r="B4" s="149">
        <v>3</v>
      </c>
      <c r="C4" s="150" t="s">
        <v>82</v>
      </c>
      <c r="D4" s="150"/>
      <c r="E4" s="150"/>
      <c r="F4" s="165"/>
      <c r="G4" s="946" t="s">
        <v>7</v>
      </c>
      <c r="H4" s="948">
        <f>H2</f>
        <v>0.36458333333333331</v>
      </c>
      <c r="I4" s="151">
        <v>2</v>
      </c>
      <c r="J4" s="152" t="s">
        <v>8</v>
      </c>
      <c r="K4" s="209" t="s">
        <v>9</v>
      </c>
      <c r="L4" s="154">
        <v>4</v>
      </c>
      <c r="M4" s="950" t="s">
        <v>10</v>
      </c>
      <c r="N4" s="155">
        <v>6</v>
      </c>
      <c r="O4" s="330">
        <v>9</v>
      </c>
      <c r="P4" s="332" t="s">
        <v>10</v>
      </c>
      <c r="Q4" s="328">
        <v>25</v>
      </c>
      <c r="T4" s="1012">
        <v>1</v>
      </c>
      <c r="U4" s="1013" t="str">
        <f>LOOKUP(T4,$B$2:$B$51,$C$2:$C$51)</f>
        <v>Ovčárecká</v>
      </c>
      <c r="V4" s="982"/>
      <c r="W4" s="983"/>
      <c r="X4" s="983"/>
      <c r="Y4" s="986">
        <f>O10</f>
        <v>25</v>
      </c>
      <c r="Z4" s="987" t="s">
        <v>10</v>
      </c>
      <c r="AA4" s="988">
        <f>Q10</f>
        <v>11</v>
      </c>
      <c r="AB4" s="986">
        <f>O2</f>
        <v>25</v>
      </c>
      <c r="AC4" s="987" t="s">
        <v>10</v>
      </c>
      <c r="AD4" s="988">
        <f>Q2</f>
        <v>20</v>
      </c>
      <c r="AE4" s="1006">
        <f>V4+Y4+AB4</f>
        <v>50</v>
      </c>
      <c r="AF4" s="1008" t="s">
        <v>10</v>
      </c>
      <c r="AG4" s="1010">
        <f>X4+AA4+AD4</f>
        <v>31</v>
      </c>
      <c r="AH4" s="1000">
        <f>IF(AE4=0,0,AE4/AG4)</f>
        <v>1.6129032258064515</v>
      </c>
      <c r="AI4" s="1002">
        <f>IF(AE4=0,"",AL4+AM4+AN4+(AH4/1000))</f>
        <v>4.0016129032258068</v>
      </c>
      <c r="AJ4" s="1004">
        <f>IF(AI4="","",RANK(AI4,AI4:AI9))</f>
        <v>1</v>
      </c>
      <c r="AL4" s="81">
        <f>IF(V4="",0,IF(V4&gt;X4,2,1))</f>
        <v>0</v>
      </c>
      <c r="AM4" s="81">
        <f>IF(Y4="",0,IF(Y4&gt;AA4,2,1))</f>
        <v>2</v>
      </c>
      <c r="AN4" s="144">
        <f>IF(AB4="",0,IF(AB4&gt;AD4,2,1))</f>
        <v>2</v>
      </c>
      <c r="BD4" s="156"/>
      <c r="BE4" s="167"/>
      <c r="BF4" s="167"/>
      <c r="BG4" s="167"/>
      <c r="BH4" s="167"/>
      <c r="BI4" s="587" t="s">
        <v>16</v>
      </c>
      <c r="BJ4" s="587"/>
      <c r="BK4" s="168">
        <f>AZ2</f>
        <v>1</v>
      </c>
      <c r="BL4" s="91" t="s">
        <v>17</v>
      </c>
      <c r="BM4" s="997" t="str">
        <f>AZ3</f>
        <v>Ovčárecká</v>
      </c>
      <c r="BN4" s="997"/>
      <c r="BO4" s="997"/>
      <c r="BP4" s="997"/>
      <c r="BQ4" s="997"/>
      <c r="BR4" s="997"/>
      <c r="BS4" s="997"/>
      <c r="BT4" s="997"/>
      <c r="BU4" s="997"/>
      <c r="BV4" s="997"/>
      <c r="BW4" s="997"/>
      <c r="BX4" s="997"/>
      <c r="BY4" s="997"/>
      <c r="BZ4" s="167"/>
      <c r="CA4" s="167"/>
      <c r="CB4" s="167"/>
      <c r="CC4" s="167"/>
      <c r="CD4" s="167"/>
      <c r="CE4" s="587" t="s">
        <v>16</v>
      </c>
      <c r="CF4" s="587"/>
      <c r="CG4" s="168">
        <f>BB2</f>
        <v>3</v>
      </c>
      <c r="CH4" s="91" t="s">
        <v>17</v>
      </c>
      <c r="CI4" s="997" t="str">
        <f>BB3</f>
        <v>Bezručova</v>
      </c>
      <c r="CJ4" s="997"/>
      <c r="CK4" s="997"/>
      <c r="CL4" s="997"/>
      <c r="CM4" s="997"/>
      <c r="CN4" s="997"/>
      <c r="CO4" s="997"/>
      <c r="CP4" s="997"/>
      <c r="CQ4" s="997"/>
      <c r="CR4" s="997"/>
      <c r="CS4" s="997"/>
      <c r="CT4" s="997"/>
      <c r="CU4" s="997"/>
      <c r="CV4" s="159"/>
    </row>
    <row r="5" spans="2:100" ht="22.5" customHeight="1" thickBot="1" x14ac:dyDescent="0.35">
      <c r="B5" s="149">
        <v>4</v>
      </c>
      <c r="C5" s="150" t="s">
        <v>83</v>
      </c>
      <c r="D5" s="150"/>
      <c r="E5" s="150"/>
      <c r="F5" s="169"/>
      <c r="G5" s="947"/>
      <c r="H5" s="949"/>
      <c r="I5" s="160" t="s">
        <v>14</v>
      </c>
      <c r="J5" s="161">
        <v>2</v>
      </c>
      <c r="K5" s="210" t="s">
        <v>43</v>
      </c>
      <c r="L5" s="163" t="str">
        <f>LOOKUP(L4,$B$2:$B$51,$C$2:$C$51)</f>
        <v>Masarykova</v>
      </c>
      <c r="M5" s="951"/>
      <c r="N5" s="164" t="str">
        <f>LOOKUP(N4,$B$2:$B$51,$C$2:$C$51)</f>
        <v>Mnichovická</v>
      </c>
      <c r="O5" s="331"/>
      <c r="P5" s="333"/>
      <c r="Q5" s="329"/>
      <c r="T5" s="990"/>
      <c r="U5" s="998"/>
      <c r="V5" s="984"/>
      <c r="W5" s="985"/>
      <c r="X5" s="985"/>
      <c r="Y5" s="610"/>
      <c r="Z5" s="605"/>
      <c r="AA5" s="607"/>
      <c r="AB5" s="610"/>
      <c r="AC5" s="605"/>
      <c r="AD5" s="607"/>
      <c r="AE5" s="1007"/>
      <c r="AF5" s="1009"/>
      <c r="AG5" s="1011"/>
      <c r="AH5" s="1001"/>
      <c r="AI5" s="1003"/>
      <c r="AJ5" s="1005"/>
      <c r="BD5" s="156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71"/>
      <c r="CQ5" s="171"/>
      <c r="CR5" s="171"/>
      <c r="CS5" s="171"/>
      <c r="CT5" s="171"/>
      <c r="CU5" s="171"/>
      <c r="CV5" s="159"/>
    </row>
    <row r="6" spans="2:100" ht="22.5" customHeight="1" thickTop="1" thickBot="1" x14ac:dyDescent="0.4">
      <c r="B6" s="149">
        <v>5</v>
      </c>
      <c r="C6" s="150" t="s">
        <v>84</v>
      </c>
      <c r="D6" s="150"/>
      <c r="E6" s="150"/>
      <c r="F6" s="165"/>
      <c r="G6" s="989" t="s">
        <v>7</v>
      </c>
      <c r="H6" s="948">
        <v>0.36458333333333331</v>
      </c>
      <c r="I6" s="151">
        <v>3</v>
      </c>
      <c r="J6" s="152" t="s">
        <v>8</v>
      </c>
      <c r="K6" s="211" t="s">
        <v>9</v>
      </c>
      <c r="L6" s="154">
        <v>7</v>
      </c>
      <c r="M6" s="950" t="s">
        <v>10</v>
      </c>
      <c r="N6" s="155">
        <v>9</v>
      </c>
      <c r="O6" s="330">
        <v>25</v>
      </c>
      <c r="P6" s="332" t="s">
        <v>10</v>
      </c>
      <c r="Q6" s="328">
        <v>7</v>
      </c>
      <c r="T6" s="990">
        <v>2</v>
      </c>
      <c r="U6" s="998" t="str">
        <f>LOOKUP(T6,$B$2:$B$51,$C$2:$C$51)</f>
        <v>Pečky</v>
      </c>
      <c r="V6" s="994">
        <f>AA4</f>
        <v>11</v>
      </c>
      <c r="W6" s="995" t="s">
        <v>10</v>
      </c>
      <c r="X6" s="995">
        <f>Y4</f>
        <v>25</v>
      </c>
      <c r="Y6" s="1016"/>
      <c r="Z6" s="1017"/>
      <c r="AA6" s="1018"/>
      <c r="AB6" s="996">
        <f>O18</f>
        <v>25</v>
      </c>
      <c r="AC6" s="995" t="s">
        <v>10</v>
      </c>
      <c r="AD6" s="1023">
        <f>Q18</f>
        <v>22</v>
      </c>
      <c r="AE6" s="1007">
        <f>V6+Y6+AB6</f>
        <v>36</v>
      </c>
      <c r="AF6" s="1009" t="s">
        <v>10</v>
      </c>
      <c r="AG6" s="1011">
        <f>X6+AA6+AD6</f>
        <v>47</v>
      </c>
      <c r="AH6" s="1001">
        <f>IF(AE6=0,0,AE6/AG6)</f>
        <v>0.76595744680851063</v>
      </c>
      <c r="AI6" s="1014">
        <f>IF(AE6=0,"",AL6+AM6+AN6+(AH6/1000))</f>
        <v>3.0007659574468084</v>
      </c>
      <c r="AJ6" s="1005">
        <f>IF(AI6="","",RANK(AI6,AI4:AI9))</f>
        <v>2</v>
      </c>
      <c r="AL6" s="81">
        <f>IF(V6="",0,IF(V6&gt;X6,2,1))</f>
        <v>1</v>
      </c>
      <c r="AM6" s="81">
        <f>IF(Y6="",0,IF(Y6&gt;AA6,2,1))</f>
        <v>0</v>
      </c>
      <c r="AN6" s="144">
        <f>IF(AB6="",0,IF(AB6&gt;AD6,2,1))</f>
        <v>2</v>
      </c>
      <c r="BD6" s="156"/>
      <c r="BE6" s="94" t="s">
        <v>21</v>
      </c>
      <c r="BF6" s="172">
        <f>BK4</f>
        <v>1</v>
      </c>
      <c r="BG6" s="96" t="s">
        <v>10</v>
      </c>
      <c r="BH6" s="173">
        <v>1</v>
      </c>
      <c r="BI6" s="173">
        <v>2</v>
      </c>
      <c r="BJ6" s="173">
        <v>3</v>
      </c>
      <c r="BK6" s="173">
        <v>4</v>
      </c>
      <c r="BL6" s="173">
        <v>5</v>
      </c>
      <c r="BM6" s="173">
        <v>6</v>
      </c>
      <c r="BN6" s="173">
        <v>7</v>
      </c>
      <c r="BO6" s="173">
        <v>8</v>
      </c>
      <c r="BP6" s="173">
        <v>9</v>
      </c>
      <c r="BQ6" s="173">
        <v>10</v>
      </c>
      <c r="BR6" s="173">
        <v>11</v>
      </c>
      <c r="BS6" s="173">
        <v>12</v>
      </c>
      <c r="BT6" s="173">
        <v>13</v>
      </c>
      <c r="BU6" s="173">
        <v>14</v>
      </c>
      <c r="BV6" s="173">
        <v>15</v>
      </c>
      <c r="BW6" s="173">
        <v>16</v>
      </c>
      <c r="BX6" s="173">
        <v>17</v>
      </c>
      <c r="BY6" s="173">
        <v>18</v>
      </c>
      <c r="BZ6" s="173">
        <v>19</v>
      </c>
      <c r="CA6" s="173">
        <v>20</v>
      </c>
      <c r="CB6" s="173">
        <v>21</v>
      </c>
      <c r="CC6" s="173">
        <v>22</v>
      </c>
      <c r="CD6" s="173">
        <v>23</v>
      </c>
      <c r="CE6" s="173">
        <v>24</v>
      </c>
      <c r="CF6" s="173">
        <v>25</v>
      </c>
      <c r="CG6" s="173">
        <v>26</v>
      </c>
      <c r="CH6" s="173">
        <v>27</v>
      </c>
      <c r="CI6" s="173">
        <v>28</v>
      </c>
      <c r="CJ6" s="173">
        <v>29</v>
      </c>
      <c r="CK6" s="173">
        <v>30</v>
      </c>
      <c r="CL6" s="173">
        <v>31</v>
      </c>
      <c r="CM6" s="173">
        <v>32</v>
      </c>
      <c r="CN6" s="173">
        <v>33</v>
      </c>
      <c r="CO6" s="173">
        <v>34</v>
      </c>
      <c r="CP6" s="174">
        <v>35</v>
      </c>
      <c r="CQ6" s="174">
        <v>36</v>
      </c>
      <c r="CR6" s="174">
        <v>37</v>
      </c>
      <c r="CS6" s="174">
        <v>38</v>
      </c>
      <c r="CT6" s="174">
        <v>39</v>
      </c>
      <c r="CU6" s="174">
        <v>40</v>
      </c>
      <c r="CV6" s="159"/>
    </row>
    <row r="7" spans="2:100" ht="22.5" customHeight="1" thickTop="1" thickBot="1" x14ac:dyDescent="0.35">
      <c r="B7" s="149">
        <v>6</v>
      </c>
      <c r="C7" s="150" t="s">
        <v>78</v>
      </c>
      <c r="D7" s="150"/>
      <c r="E7" s="150"/>
      <c r="F7" s="169"/>
      <c r="G7" s="989"/>
      <c r="H7" s="949"/>
      <c r="I7" s="160" t="s">
        <v>14</v>
      </c>
      <c r="J7" s="161">
        <v>3</v>
      </c>
      <c r="K7" s="212" t="s">
        <v>65</v>
      </c>
      <c r="L7" s="163" t="str">
        <f>LOOKUP(L6,$B$2:$B$51,$C$2:$C$51)</f>
        <v>Gymnázium</v>
      </c>
      <c r="M7" s="951"/>
      <c r="N7" s="164" t="str">
        <f>LOOKUP(N6,$B$2:$B$51,$C$2:$C$51)</f>
        <v>Prok.Velikého</v>
      </c>
      <c r="O7" s="331"/>
      <c r="P7" s="333"/>
      <c r="Q7" s="329"/>
      <c r="T7" s="990"/>
      <c r="U7" s="998"/>
      <c r="V7" s="999"/>
      <c r="W7" s="1015"/>
      <c r="X7" s="1015"/>
      <c r="Y7" s="1019"/>
      <c r="Z7" s="1020"/>
      <c r="AA7" s="1021"/>
      <c r="AB7" s="1022"/>
      <c r="AC7" s="1015"/>
      <c r="AD7" s="1024"/>
      <c r="AE7" s="1007"/>
      <c r="AF7" s="1009"/>
      <c r="AG7" s="1011"/>
      <c r="AH7" s="1001"/>
      <c r="AI7" s="1003"/>
      <c r="AJ7" s="1005"/>
      <c r="BD7" s="156"/>
      <c r="BE7" s="175"/>
      <c r="BF7" s="176"/>
      <c r="BG7" s="177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9"/>
      <c r="CQ7" s="179"/>
      <c r="CR7" s="179"/>
      <c r="CS7" s="179"/>
      <c r="CT7" s="179"/>
      <c r="CU7" s="179"/>
      <c r="CV7" s="159"/>
    </row>
    <row r="8" spans="2:100" ht="22.5" customHeight="1" thickTop="1" thickBot="1" x14ac:dyDescent="0.4">
      <c r="B8" s="149">
        <v>7</v>
      </c>
      <c r="C8" s="150" t="s">
        <v>85</v>
      </c>
      <c r="D8" s="150"/>
      <c r="E8" s="150"/>
      <c r="F8" s="165"/>
      <c r="G8" s="989" t="s">
        <v>15</v>
      </c>
      <c r="H8" s="948"/>
      <c r="I8" s="151">
        <v>4</v>
      </c>
      <c r="J8" s="152"/>
      <c r="K8" s="166" t="s">
        <v>9</v>
      </c>
      <c r="L8" s="154">
        <v>10</v>
      </c>
      <c r="M8" s="950" t="s">
        <v>10</v>
      </c>
      <c r="N8" s="155">
        <v>12</v>
      </c>
      <c r="O8" s="330">
        <v>25</v>
      </c>
      <c r="P8" s="332" t="s">
        <v>10</v>
      </c>
      <c r="Q8" s="328">
        <v>13</v>
      </c>
      <c r="T8" s="990">
        <v>3</v>
      </c>
      <c r="U8" s="992" t="str">
        <f>LOOKUP(T8,$B$2:$B$51,$C$2:$C$51)</f>
        <v>Bezručova</v>
      </c>
      <c r="V8" s="994">
        <f>AD4</f>
        <v>20</v>
      </c>
      <c r="W8" s="995" t="s">
        <v>10</v>
      </c>
      <c r="X8" s="995">
        <f>AB4</f>
        <v>25</v>
      </c>
      <c r="Y8" s="996">
        <f>AD6</f>
        <v>22</v>
      </c>
      <c r="Z8" s="995" t="s">
        <v>10</v>
      </c>
      <c r="AA8" s="1023">
        <f>AB6</f>
        <v>25</v>
      </c>
      <c r="AB8" s="1016"/>
      <c r="AC8" s="1017"/>
      <c r="AD8" s="1018"/>
      <c r="AE8" s="1007">
        <f>V8+Y8+AB8</f>
        <v>42</v>
      </c>
      <c r="AF8" s="1009" t="s">
        <v>10</v>
      </c>
      <c r="AG8" s="1011">
        <f>X8+AA8+AD8</f>
        <v>50</v>
      </c>
      <c r="AH8" s="1001">
        <f>IF(AE8=0,0,AE8/AG8)</f>
        <v>0.84</v>
      </c>
      <c r="AI8" s="1014">
        <f>IF(AE8=0,"",AL8+AM8+AN8+(AH8/1000))</f>
        <v>2.0008400000000002</v>
      </c>
      <c r="AJ8" s="1005">
        <f>IF(AI8="","",RANK(AI8,AI4:AI9))</f>
        <v>3</v>
      </c>
      <c r="AL8" s="81">
        <f>IF(V8="",0,IF(V8&gt;X8,2,1))</f>
        <v>1</v>
      </c>
      <c r="AM8" s="81">
        <f>IF(Y8="",0,IF(Y8&gt;AA8,2,1))</f>
        <v>1</v>
      </c>
      <c r="AN8" s="144">
        <f>IF(AB8="",0,IF(AB8&gt;AD8,2,1))</f>
        <v>0</v>
      </c>
      <c r="AO8" s="180"/>
      <c r="AQ8" s="150"/>
      <c r="AR8" s="181"/>
      <c r="AS8" s="150"/>
      <c r="BD8" s="156"/>
      <c r="BE8" s="104" t="s">
        <v>21</v>
      </c>
      <c r="BF8" s="182">
        <f>CG4</f>
        <v>3</v>
      </c>
      <c r="BG8" s="106" t="s">
        <v>10</v>
      </c>
      <c r="BH8" s="173">
        <v>1</v>
      </c>
      <c r="BI8" s="173">
        <v>2</v>
      </c>
      <c r="BJ8" s="173">
        <v>3</v>
      </c>
      <c r="BK8" s="173">
        <v>4</v>
      </c>
      <c r="BL8" s="173">
        <v>5</v>
      </c>
      <c r="BM8" s="173">
        <v>6</v>
      </c>
      <c r="BN8" s="173">
        <v>7</v>
      </c>
      <c r="BO8" s="173">
        <v>8</v>
      </c>
      <c r="BP8" s="173">
        <v>9</v>
      </c>
      <c r="BQ8" s="173">
        <v>10</v>
      </c>
      <c r="BR8" s="173">
        <v>11</v>
      </c>
      <c r="BS8" s="173">
        <v>12</v>
      </c>
      <c r="BT8" s="173">
        <v>13</v>
      </c>
      <c r="BU8" s="173">
        <v>14</v>
      </c>
      <c r="BV8" s="173">
        <v>15</v>
      </c>
      <c r="BW8" s="173">
        <v>16</v>
      </c>
      <c r="BX8" s="173">
        <v>17</v>
      </c>
      <c r="BY8" s="173">
        <v>18</v>
      </c>
      <c r="BZ8" s="173">
        <v>19</v>
      </c>
      <c r="CA8" s="173">
        <v>20</v>
      </c>
      <c r="CB8" s="173">
        <v>21</v>
      </c>
      <c r="CC8" s="173">
        <v>22</v>
      </c>
      <c r="CD8" s="173">
        <v>23</v>
      </c>
      <c r="CE8" s="173">
        <v>24</v>
      </c>
      <c r="CF8" s="173">
        <v>25</v>
      </c>
      <c r="CG8" s="173">
        <v>26</v>
      </c>
      <c r="CH8" s="173">
        <v>27</v>
      </c>
      <c r="CI8" s="173">
        <v>28</v>
      </c>
      <c r="CJ8" s="173">
        <v>29</v>
      </c>
      <c r="CK8" s="173">
        <v>30</v>
      </c>
      <c r="CL8" s="173">
        <v>31</v>
      </c>
      <c r="CM8" s="173">
        <v>32</v>
      </c>
      <c r="CN8" s="173">
        <v>33</v>
      </c>
      <c r="CO8" s="173">
        <v>34</v>
      </c>
      <c r="CP8" s="174">
        <v>35</v>
      </c>
      <c r="CQ8" s="174">
        <v>36</v>
      </c>
      <c r="CR8" s="174">
        <v>37</v>
      </c>
      <c r="CS8" s="174">
        <v>38</v>
      </c>
      <c r="CT8" s="174">
        <v>39</v>
      </c>
      <c r="CU8" s="174">
        <v>40</v>
      </c>
      <c r="CV8" s="159"/>
    </row>
    <row r="9" spans="2:100" ht="22.5" customHeight="1" thickTop="1" thickBot="1" x14ac:dyDescent="0.35">
      <c r="B9" s="149">
        <v>8</v>
      </c>
      <c r="C9" s="150" t="s">
        <v>86</v>
      </c>
      <c r="D9" s="150"/>
      <c r="E9" s="150"/>
      <c r="F9" s="169"/>
      <c r="G9" s="989"/>
      <c r="H9" s="949"/>
      <c r="I9" s="160" t="s">
        <v>14</v>
      </c>
      <c r="J9" s="161"/>
      <c r="K9" s="170" t="s">
        <v>66</v>
      </c>
      <c r="L9" s="163" t="str">
        <f>LOOKUP(L8,$B$2:$B$51,$C$2:$C$51)</f>
        <v>Kmochova</v>
      </c>
      <c r="M9" s="951"/>
      <c r="N9" s="164" t="str">
        <f>LOOKUP(N8,$B$2:$B$51,$C$2:$C$51)</f>
        <v>Lipanská</v>
      </c>
      <c r="O9" s="331"/>
      <c r="P9" s="333"/>
      <c r="Q9" s="329"/>
      <c r="T9" s="991"/>
      <c r="U9" s="993"/>
      <c r="V9" s="406"/>
      <c r="W9" s="407"/>
      <c r="X9" s="407"/>
      <c r="Y9" s="409"/>
      <c r="Z9" s="407"/>
      <c r="AA9" s="408"/>
      <c r="AB9" s="1028"/>
      <c r="AC9" s="1029"/>
      <c r="AD9" s="1030"/>
      <c r="AE9" s="1031"/>
      <c r="AF9" s="1032"/>
      <c r="AG9" s="1033"/>
      <c r="AH9" s="1025"/>
      <c r="AI9" s="1026"/>
      <c r="AJ9" s="1027"/>
      <c r="AM9" s="183"/>
      <c r="AN9" s="184"/>
      <c r="AO9" s="180"/>
      <c r="AQ9" s="150"/>
      <c r="AR9" s="181"/>
      <c r="AS9" s="150"/>
      <c r="BD9" s="185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7"/>
    </row>
    <row r="10" spans="2:100" ht="22.5" customHeight="1" thickTop="1" thickBot="1" x14ac:dyDescent="0.35">
      <c r="B10" s="149">
        <v>9</v>
      </c>
      <c r="C10" s="150" t="s">
        <v>87</v>
      </c>
      <c r="D10" s="150"/>
      <c r="E10" s="150"/>
      <c r="G10" s="989" t="s">
        <v>15</v>
      </c>
      <c r="H10" s="948"/>
      <c r="I10" s="151">
        <v>5</v>
      </c>
      <c r="J10" s="152"/>
      <c r="K10" s="153" t="s">
        <v>9</v>
      </c>
      <c r="L10" s="154">
        <v>1</v>
      </c>
      <c r="M10" s="950" t="s">
        <v>10</v>
      </c>
      <c r="N10" s="155">
        <v>2</v>
      </c>
      <c r="O10" s="330">
        <v>25</v>
      </c>
      <c r="P10" s="332" t="s">
        <v>10</v>
      </c>
      <c r="Q10" s="328">
        <v>11</v>
      </c>
      <c r="T10" s="188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1"/>
      <c r="AF10" s="192"/>
      <c r="AG10" s="191"/>
      <c r="AH10" s="193"/>
      <c r="AI10" s="194"/>
      <c r="AJ10" s="195"/>
      <c r="AM10" s="183"/>
      <c r="AN10" s="196"/>
      <c r="AO10" s="180"/>
      <c r="AQ10" s="150"/>
      <c r="AR10" s="181"/>
      <c r="AS10" s="150"/>
      <c r="BD10" s="146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8"/>
    </row>
    <row r="11" spans="2:100" ht="22.5" customHeight="1" thickTop="1" thickBot="1" x14ac:dyDescent="0.35">
      <c r="B11" s="149">
        <v>10</v>
      </c>
      <c r="C11" s="150" t="s">
        <v>88</v>
      </c>
      <c r="D11" s="150"/>
      <c r="E11" s="150"/>
      <c r="G11" s="989"/>
      <c r="H11" s="949"/>
      <c r="I11" s="160" t="s">
        <v>14</v>
      </c>
      <c r="J11" s="161"/>
      <c r="K11" s="162" t="str">
        <f>K3</f>
        <v>A</v>
      </c>
      <c r="L11" s="163" t="str">
        <f>LOOKUP(L10,$B$2:$B$51,$C$2:$C$51)</f>
        <v>Ovčárecká</v>
      </c>
      <c r="M11" s="951"/>
      <c r="N11" s="164" t="str">
        <f>LOOKUP(N10,$B$2:$B$51,$C$2:$C$51)</f>
        <v>Pečky</v>
      </c>
      <c r="O11" s="331"/>
      <c r="P11" s="333"/>
      <c r="Q11" s="329"/>
      <c r="T11" s="1034" t="s">
        <v>43</v>
      </c>
      <c r="U11" s="1035"/>
      <c r="V11" s="956">
        <f>T13</f>
        <v>4</v>
      </c>
      <c r="W11" s="957"/>
      <c r="X11" s="958"/>
      <c r="Y11" s="971">
        <f>T15</f>
        <v>5</v>
      </c>
      <c r="Z11" s="957"/>
      <c r="AA11" s="958"/>
      <c r="AB11" s="971">
        <f>T17</f>
        <v>6</v>
      </c>
      <c r="AC11" s="957"/>
      <c r="AD11" s="957"/>
      <c r="AE11" s="972" t="s">
        <v>3</v>
      </c>
      <c r="AF11" s="973"/>
      <c r="AG11" s="973"/>
      <c r="AH11" s="976" t="s">
        <v>61</v>
      </c>
      <c r="AI11" s="978" t="s">
        <v>5</v>
      </c>
      <c r="AJ11" s="980" t="s">
        <v>6</v>
      </c>
      <c r="AM11" s="183"/>
      <c r="AN11" s="196"/>
      <c r="AO11" s="180"/>
      <c r="AQ11" s="150"/>
      <c r="AR11" s="181"/>
      <c r="AS11" s="150"/>
      <c r="AU11" t="str">
        <f t="shared" ref="AU11:BB11" si="1">G4</f>
        <v>1. KOLO</v>
      </c>
      <c r="AV11">
        <f t="shared" si="1"/>
        <v>0.36458333333333331</v>
      </c>
      <c r="AW11">
        <f t="shared" si="1"/>
        <v>2</v>
      </c>
      <c r="AX11" t="str">
        <f t="shared" si="1"/>
        <v>HŘIŠTĚ</v>
      </c>
      <c r="AY11" t="str">
        <f t="shared" si="1"/>
        <v>skupina</v>
      </c>
      <c r="AZ11">
        <f t="shared" si="1"/>
        <v>4</v>
      </c>
      <c r="BA11" t="str">
        <f t="shared" si="1"/>
        <v>:</v>
      </c>
      <c r="BB11">
        <f t="shared" si="1"/>
        <v>6</v>
      </c>
      <c r="BD11" s="156"/>
      <c r="BE11" s="959" t="str">
        <f>AU11</f>
        <v>1. KOLO</v>
      </c>
      <c r="BF11" s="959"/>
      <c r="BG11" s="959"/>
      <c r="BH11" s="157"/>
      <c r="BI11" s="966">
        <f>AV11</f>
        <v>0.36458333333333331</v>
      </c>
      <c r="BJ11" s="966"/>
      <c r="BK11" s="966"/>
      <c r="BL11" s="966"/>
      <c r="BM11" s="158"/>
      <c r="BN11" s="158"/>
      <c r="BO11" s="158"/>
      <c r="BP11" s="158"/>
      <c r="BQ11" s="158"/>
      <c r="BR11" s="158"/>
      <c r="BS11" s="966"/>
      <c r="BT11" s="967"/>
      <c r="BU11" s="968">
        <f>AW11</f>
        <v>2</v>
      </c>
      <c r="BV11" s="968"/>
      <c r="BW11" s="968"/>
      <c r="BX11" s="968"/>
      <c r="BY11" s="968"/>
      <c r="BZ11" s="969" t="s">
        <v>81</v>
      </c>
      <c r="CA11" s="969"/>
      <c r="CB11" s="969"/>
      <c r="CC11" s="158"/>
      <c r="CD11" s="158"/>
      <c r="CE11" s="158"/>
      <c r="CF11" s="158"/>
      <c r="CG11" s="158"/>
      <c r="CH11" s="158"/>
      <c r="CI11" s="158"/>
      <c r="CJ11" s="158"/>
      <c r="CK11" s="970" t="str">
        <f>AY11</f>
        <v>skupina</v>
      </c>
      <c r="CL11" s="970"/>
      <c r="CM11" s="970"/>
      <c r="CN11" s="970"/>
      <c r="CO11" s="959" t="str">
        <f>AY12</f>
        <v>B</v>
      </c>
      <c r="CP11" s="959"/>
      <c r="CQ11" s="960" t="s">
        <v>13</v>
      </c>
      <c r="CR11" s="960"/>
      <c r="CS11" s="960"/>
      <c r="CT11" s="961">
        <f>AX12</f>
        <v>2</v>
      </c>
      <c r="CU11" s="961"/>
      <c r="CV11" s="159"/>
    </row>
    <row r="12" spans="2:100" ht="22.5" customHeight="1" thickTop="1" thickBot="1" x14ac:dyDescent="0.35">
      <c r="B12" s="149">
        <v>11</v>
      </c>
      <c r="C12" s="150" t="s">
        <v>77</v>
      </c>
      <c r="D12" s="150"/>
      <c r="E12" s="150"/>
      <c r="G12" s="989" t="s">
        <v>15</v>
      </c>
      <c r="H12" s="948"/>
      <c r="I12" s="151">
        <v>6</v>
      </c>
      <c r="J12" s="152"/>
      <c r="K12" s="209" t="s">
        <v>9</v>
      </c>
      <c r="L12" s="154">
        <v>4</v>
      </c>
      <c r="M12" s="950" t="s">
        <v>10</v>
      </c>
      <c r="N12" s="155">
        <v>5</v>
      </c>
      <c r="O12" s="330">
        <v>25</v>
      </c>
      <c r="P12" s="332" t="s">
        <v>10</v>
      </c>
      <c r="Q12" s="328">
        <v>23</v>
      </c>
      <c r="T12" s="1036"/>
      <c r="U12" s="1037"/>
      <c r="V12" s="962" t="str">
        <f>U13</f>
        <v>Masarykova</v>
      </c>
      <c r="W12" s="963"/>
      <c r="X12" s="964"/>
      <c r="Y12" s="965" t="str">
        <f>U15</f>
        <v>Týnec n.L.</v>
      </c>
      <c r="Z12" s="963"/>
      <c r="AA12" s="964"/>
      <c r="AB12" s="965" t="str">
        <f>U17</f>
        <v>Mnichovická</v>
      </c>
      <c r="AC12" s="963"/>
      <c r="AD12" s="963"/>
      <c r="AE12" s="974"/>
      <c r="AF12" s="975"/>
      <c r="AG12" s="975"/>
      <c r="AH12" s="977"/>
      <c r="AI12" s="979"/>
      <c r="AJ12" s="981"/>
      <c r="AM12" s="183"/>
      <c r="AN12" s="184"/>
      <c r="AO12" s="197"/>
      <c r="AQ12" s="150"/>
      <c r="AR12" s="181"/>
      <c r="AS12" s="150"/>
      <c r="AW12" t="str">
        <f t="shared" ref="AW12:BB12" si="2">I5</f>
        <v>zápas</v>
      </c>
      <c r="AX12">
        <f t="shared" si="2"/>
        <v>2</v>
      </c>
      <c r="AY12" t="str">
        <f t="shared" si="2"/>
        <v>B</v>
      </c>
      <c r="AZ12" t="str">
        <f t="shared" si="2"/>
        <v>Masarykova</v>
      </c>
      <c r="BA12">
        <f t="shared" si="2"/>
        <v>0</v>
      </c>
      <c r="BB12" t="str">
        <f t="shared" si="2"/>
        <v>Mnichovická</v>
      </c>
      <c r="BD12" s="156"/>
      <c r="BE12" s="959"/>
      <c r="BF12" s="959"/>
      <c r="BG12" s="959"/>
      <c r="BH12" s="157"/>
      <c r="BI12" s="966"/>
      <c r="BJ12" s="966"/>
      <c r="BK12" s="966"/>
      <c r="BL12" s="966"/>
      <c r="BM12" s="158"/>
      <c r="BN12" s="158"/>
      <c r="BO12" s="158"/>
      <c r="BP12" s="158"/>
      <c r="BQ12" s="158"/>
      <c r="BR12" s="158"/>
      <c r="BS12" s="967"/>
      <c r="BT12" s="967"/>
      <c r="BU12" s="968"/>
      <c r="BV12" s="968"/>
      <c r="BW12" s="968"/>
      <c r="BX12" s="968"/>
      <c r="BY12" s="968"/>
      <c r="BZ12" s="969"/>
      <c r="CA12" s="969"/>
      <c r="CB12" s="969"/>
      <c r="CC12" s="158"/>
      <c r="CD12" s="158"/>
      <c r="CE12" s="158"/>
      <c r="CF12" s="158"/>
      <c r="CG12" s="158"/>
      <c r="CH12" s="158"/>
      <c r="CI12" s="158"/>
      <c r="CJ12" s="158"/>
      <c r="CK12" s="970"/>
      <c r="CL12" s="970"/>
      <c r="CM12" s="970"/>
      <c r="CN12" s="970"/>
      <c r="CO12" s="959"/>
      <c r="CP12" s="959"/>
      <c r="CQ12" s="960"/>
      <c r="CR12" s="960"/>
      <c r="CS12" s="960"/>
      <c r="CT12" s="961"/>
      <c r="CU12" s="961"/>
      <c r="CV12" s="159"/>
    </row>
    <row r="13" spans="2:100" ht="22.5" customHeight="1" thickTop="1" thickBot="1" x14ac:dyDescent="0.35">
      <c r="B13" s="149">
        <v>12</v>
      </c>
      <c r="C13" s="150" t="s">
        <v>89</v>
      </c>
      <c r="G13" s="989"/>
      <c r="H13" s="949"/>
      <c r="I13" s="160" t="s">
        <v>14</v>
      </c>
      <c r="J13" s="161"/>
      <c r="K13" s="210" t="s">
        <v>43</v>
      </c>
      <c r="L13" s="163" t="str">
        <f>LOOKUP(L12,$B$2:$B$51,$C$2:$C$51)</f>
        <v>Masarykova</v>
      </c>
      <c r="M13" s="951"/>
      <c r="N13" s="164" t="str">
        <f>LOOKUP(N12,$B$2:$B$51,$C$2:$C$51)</f>
        <v>Týnec n.L.</v>
      </c>
      <c r="O13" s="331"/>
      <c r="P13" s="333"/>
      <c r="Q13" s="329"/>
      <c r="T13" s="1012">
        <v>4</v>
      </c>
      <c r="U13" s="1013" t="str">
        <f>LOOKUP(T13,$B$2:$B$51,$C$2:$C$51)</f>
        <v>Masarykova</v>
      </c>
      <c r="V13" s="982"/>
      <c r="W13" s="983"/>
      <c r="X13" s="983"/>
      <c r="Y13" s="986">
        <f>O12</f>
        <v>25</v>
      </c>
      <c r="Z13" s="987" t="s">
        <v>10</v>
      </c>
      <c r="AA13" s="988">
        <f>Q12</f>
        <v>23</v>
      </c>
      <c r="AB13" s="986">
        <f>O4</f>
        <v>9</v>
      </c>
      <c r="AC13" s="987" t="s">
        <v>10</v>
      </c>
      <c r="AD13" s="988">
        <f>Q4</f>
        <v>25</v>
      </c>
      <c r="AE13" s="1006">
        <f>V13+Y13+AB13</f>
        <v>34</v>
      </c>
      <c r="AF13" s="1008" t="s">
        <v>10</v>
      </c>
      <c r="AG13" s="1010">
        <f>X13+AA13+AD13</f>
        <v>48</v>
      </c>
      <c r="AH13" s="1000">
        <f>IF(AE13=0,0,AE13/AG13)</f>
        <v>0.70833333333333337</v>
      </c>
      <c r="AI13" s="1002">
        <f>IF(AE13=0,"",AL14+AM14+AN14+(AH13/1000))</f>
        <v>3.0007083333333333</v>
      </c>
      <c r="AJ13" s="1004">
        <f>IF(AI13="","",RANK(AI13,AI13:AI18))</f>
        <v>2</v>
      </c>
      <c r="AM13" s="183"/>
      <c r="AN13" s="184"/>
      <c r="AO13" s="197"/>
      <c r="AQ13" s="150"/>
      <c r="AR13" s="181"/>
      <c r="AS13" s="150"/>
      <c r="BD13" s="156"/>
      <c r="BE13" s="167"/>
      <c r="BF13" s="167"/>
      <c r="BG13" s="167"/>
      <c r="BH13" s="167"/>
      <c r="BI13" s="587" t="s">
        <v>16</v>
      </c>
      <c r="BJ13" s="587"/>
      <c r="BK13" s="168">
        <f>AZ11</f>
        <v>4</v>
      </c>
      <c r="BL13" s="91" t="s">
        <v>17</v>
      </c>
      <c r="BM13" s="997" t="str">
        <f>AZ12</f>
        <v>Masarykova</v>
      </c>
      <c r="BN13" s="997"/>
      <c r="BO13" s="997"/>
      <c r="BP13" s="997"/>
      <c r="BQ13" s="997"/>
      <c r="BR13" s="997"/>
      <c r="BS13" s="997"/>
      <c r="BT13" s="997"/>
      <c r="BU13" s="997"/>
      <c r="BV13" s="997"/>
      <c r="BW13" s="997"/>
      <c r="BX13" s="997"/>
      <c r="BY13" s="997"/>
      <c r="BZ13" s="167"/>
      <c r="CA13" s="167"/>
      <c r="CB13" s="167"/>
      <c r="CC13" s="167"/>
      <c r="CD13" s="167"/>
      <c r="CE13" s="587" t="s">
        <v>16</v>
      </c>
      <c r="CF13" s="587"/>
      <c r="CG13" s="168">
        <f>BB11</f>
        <v>6</v>
      </c>
      <c r="CH13" s="91" t="s">
        <v>17</v>
      </c>
      <c r="CI13" s="997" t="str">
        <f>BB12</f>
        <v>Mnichovická</v>
      </c>
      <c r="CJ13" s="997"/>
      <c r="CK13" s="997"/>
      <c r="CL13" s="997"/>
      <c r="CM13" s="997"/>
      <c r="CN13" s="997"/>
      <c r="CO13" s="997"/>
      <c r="CP13" s="997"/>
      <c r="CQ13" s="997"/>
      <c r="CR13" s="997"/>
      <c r="CS13" s="997"/>
      <c r="CT13" s="997"/>
      <c r="CU13" s="997"/>
      <c r="CV13" s="159"/>
    </row>
    <row r="14" spans="2:100" ht="22.5" customHeight="1" thickTop="1" thickBot="1" x14ac:dyDescent="0.35">
      <c r="G14" s="989" t="s">
        <v>20</v>
      </c>
      <c r="H14" s="948"/>
      <c r="I14" s="151">
        <v>7</v>
      </c>
      <c r="J14" s="152"/>
      <c r="K14" s="211" t="s">
        <v>9</v>
      </c>
      <c r="L14" s="154">
        <v>7</v>
      </c>
      <c r="M14" s="950" t="s">
        <v>10</v>
      </c>
      <c r="N14" s="155">
        <v>8</v>
      </c>
      <c r="O14" s="330">
        <v>25</v>
      </c>
      <c r="P14" s="332" t="s">
        <v>10</v>
      </c>
      <c r="Q14" s="328">
        <v>5</v>
      </c>
      <c r="T14" s="990"/>
      <c r="U14" s="998"/>
      <c r="V14" s="984"/>
      <c r="W14" s="985"/>
      <c r="X14" s="985"/>
      <c r="Y14" s="610"/>
      <c r="Z14" s="605"/>
      <c r="AA14" s="607"/>
      <c r="AB14" s="610"/>
      <c r="AC14" s="605"/>
      <c r="AD14" s="607"/>
      <c r="AE14" s="1007"/>
      <c r="AF14" s="1009"/>
      <c r="AG14" s="1011"/>
      <c r="AH14" s="1001"/>
      <c r="AI14" s="1003"/>
      <c r="AJ14" s="1005"/>
      <c r="AL14" s="81">
        <f>IF(V13="",0,IF(V13&gt;X13,2,1))</f>
        <v>0</v>
      </c>
      <c r="AM14" s="81">
        <f>IF(Y13="",0,IF(Y13&gt;AA13,2,1))</f>
        <v>2</v>
      </c>
      <c r="AN14" s="144">
        <f>IF(AB13="",0,IF(AB13&gt;AD13,2,1))</f>
        <v>1</v>
      </c>
      <c r="BD14" s="156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71"/>
      <c r="CQ14" s="171"/>
      <c r="CR14" s="171"/>
      <c r="CS14" s="171"/>
      <c r="CT14" s="171"/>
      <c r="CU14" s="171"/>
      <c r="CV14" s="159"/>
    </row>
    <row r="15" spans="2:100" ht="22.5" customHeight="1" thickTop="1" thickBot="1" x14ac:dyDescent="0.4">
      <c r="G15" s="989"/>
      <c r="H15" s="949"/>
      <c r="I15" s="160" t="s">
        <v>14</v>
      </c>
      <c r="J15" s="161"/>
      <c r="K15" s="212" t="s">
        <v>65</v>
      </c>
      <c r="L15" s="163" t="str">
        <f>LOOKUP(L14,$B$2:$B$51,$C$2:$C$51)</f>
        <v>Gymnázium</v>
      </c>
      <c r="M15" s="951"/>
      <c r="N15" s="164" t="str">
        <f>LOOKUP(N14,$B$2:$B$51,$C$2:$C$51)</f>
        <v>Plaňany</v>
      </c>
      <c r="O15" s="331"/>
      <c r="P15" s="333"/>
      <c r="Q15" s="329"/>
      <c r="T15" s="990">
        <v>5</v>
      </c>
      <c r="U15" s="998" t="str">
        <f>LOOKUP(T15,$B$2:$B$51,$C$2:$C$51)</f>
        <v>Týnec n.L.</v>
      </c>
      <c r="V15" s="994">
        <f>AA13</f>
        <v>23</v>
      </c>
      <c r="W15" s="995" t="s">
        <v>10</v>
      </c>
      <c r="X15" s="995">
        <f>Y13</f>
        <v>25</v>
      </c>
      <c r="Y15" s="1016"/>
      <c r="Z15" s="1017"/>
      <c r="AA15" s="1018"/>
      <c r="AB15" s="996">
        <f>O20</f>
        <v>8</v>
      </c>
      <c r="AC15" s="995" t="s">
        <v>10</v>
      </c>
      <c r="AD15" s="1023">
        <f>Q20</f>
        <v>25</v>
      </c>
      <c r="AE15" s="1007">
        <f>V15+Y15+AB15</f>
        <v>31</v>
      </c>
      <c r="AF15" s="1009" t="s">
        <v>10</v>
      </c>
      <c r="AG15" s="1011">
        <f>X15+AA15+AD15</f>
        <v>50</v>
      </c>
      <c r="AH15" s="1001">
        <f>IF(AE15=0,0,AE15/AG15)</f>
        <v>0.62</v>
      </c>
      <c r="AI15" s="1014">
        <f>IF(AE15=0,"",AL16+AM16+AN16+(AH15/1000))</f>
        <v>2.0006200000000001</v>
      </c>
      <c r="AJ15" s="1005">
        <f>IF(AI15="","",RANK(AI15,AI13:AI18))</f>
        <v>3</v>
      </c>
      <c r="BD15" s="156"/>
      <c r="BE15" s="94" t="s">
        <v>21</v>
      </c>
      <c r="BF15" s="172">
        <f>BK13</f>
        <v>4</v>
      </c>
      <c r="BG15" s="96" t="s">
        <v>10</v>
      </c>
      <c r="BH15" s="173">
        <v>1</v>
      </c>
      <c r="BI15" s="173">
        <v>2</v>
      </c>
      <c r="BJ15" s="173">
        <v>3</v>
      </c>
      <c r="BK15" s="173">
        <v>4</v>
      </c>
      <c r="BL15" s="173">
        <v>5</v>
      </c>
      <c r="BM15" s="173">
        <v>6</v>
      </c>
      <c r="BN15" s="173">
        <v>7</v>
      </c>
      <c r="BO15" s="173">
        <v>8</v>
      </c>
      <c r="BP15" s="173">
        <v>9</v>
      </c>
      <c r="BQ15" s="173">
        <v>10</v>
      </c>
      <c r="BR15" s="173">
        <v>11</v>
      </c>
      <c r="BS15" s="173">
        <v>12</v>
      </c>
      <c r="BT15" s="173">
        <v>13</v>
      </c>
      <c r="BU15" s="173">
        <v>14</v>
      </c>
      <c r="BV15" s="173">
        <v>15</v>
      </c>
      <c r="BW15" s="173">
        <v>16</v>
      </c>
      <c r="BX15" s="173">
        <v>17</v>
      </c>
      <c r="BY15" s="173">
        <v>18</v>
      </c>
      <c r="BZ15" s="173">
        <v>19</v>
      </c>
      <c r="CA15" s="173">
        <v>20</v>
      </c>
      <c r="CB15" s="173">
        <v>21</v>
      </c>
      <c r="CC15" s="173">
        <v>22</v>
      </c>
      <c r="CD15" s="173">
        <v>23</v>
      </c>
      <c r="CE15" s="173">
        <v>24</v>
      </c>
      <c r="CF15" s="173">
        <v>25</v>
      </c>
      <c r="CG15" s="173">
        <v>26</v>
      </c>
      <c r="CH15" s="173">
        <v>27</v>
      </c>
      <c r="CI15" s="173">
        <v>28</v>
      </c>
      <c r="CJ15" s="173">
        <v>29</v>
      </c>
      <c r="CK15" s="173">
        <v>30</v>
      </c>
      <c r="CL15" s="173">
        <v>31</v>
      </c>
      <c r="CM15" s="173">
        <v>32</v>
      </c>
      <c r="CN15" s="173">
        <v>33</v>
      </c>
      <c r="CO15" s="173">
        <v>34</v>
      </c>
      <c r="CP15" s="174">
        <v>35</v>
      </c>
      <c r="CQ15" s="174">
        <v>36</v>
      </c>
      <c r="CR15" s="174">
        <v>37</v>
      </c>
      <c r="CS15" s="174">
        <v>38</v>
      </c>
      <c r="CT15" s="174">
        <v>39</v>
      </c>
      <c r="CU15" s="174">
        <v>40</v>
      </c>
      <c r="CV15" s="159"/>
    </row>
    <row r="16" spans="2:100" ht="22.5" customHeight="1" thickTop="1" x14ac:dyDescent="0.3">
      <c r="F16" s="165"/>
      <c r="G16" s="946" t="s">
        <v>20</v>
      </c>
      <c r="H16" s="948"/>
      <c r="I16" s="151">
        <v>8</v>
      </c>
      <c r="J16" s="152"/>
      <c r="K16" s="166" t="s">
        <v>9</v>
      </c>
      <c r="L16" s="154">
        <v>10</v>
      </c>
      <c r="M16" s="950" t="s">
        <v>10</v>
      </c>
      <c r="N16" s="155">
        <v>11</v>
      </c>
      <c r="O16" s="330">
        <v>25</v>
      </c>
      <c r="P16" s="332" t="s">
        <v>10</v>
      </c>
      <c r="Q16" s="328">
        <v>13</v>
      </c>
      <c r="T16" s="990"/>
      <c r="U16" s="998"/>
      <c r="V16" s="999"/>
      <c r="W16" s="1015"/>
      <c r="X16" s="1015"/>
      <c r="Y16" s="1019"/>
      <c r="Z16" s="1020"/>
      <c r="AA16" s="1021"/>
      <c r="AB16" s="1022"/>
      <c r="AC16" s="1015"/>
      <c r="AD16" s="1024"/>
      <c r="AE16" s="1007"/>
      <c r="AF16" s="1009"/>
      <c r="AG16" s="1011"/>
      <c r="AH16" s="1001"/>
      <c r="AI16" s="1003"/>
      <c r="AJ16" s="1005"/>
      <c r="AL16" s="81">
        <f>IF(V15="",0,IF(V15&gt;X15,2,1))</f>
        <v>1</v>
      </c>
      <c r="AM16" s="81">
        <f>IF(Y15="",0,IF(Y15&gt;AA15,2,1))</f>
        <v>0</v>
      </c>
      <c r="AN16" s="144">
        <f>IF(AB15="",0,IF(AB15&gt;AD15,2,1))</f>
        <v>1</v>
      </c>
      <c r="BD16" s="156"/>
      <c r="BE16" s="175"/>
      <c r="BF16" s="176"/>
      <c r="BG16" s="177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9"/>
      <c r="CQ16" s="179"/>
      <c r="CR16" s="179"/>
      <c r="CS16" s="179"/>
      <c r="CT16" s="179"/>
      <c r="CU16" s="179"/>
      <c r="CV16" s="159"/>
    </row>
    <row r="17" spans="6:100" ht="22.5" customHeight="1" thickBot="1" x14ac:dyDescent="0.4">
      <c r="F17" s="169"/>
      <c r="G17" s="947"/>
      <c r="H17" s="949"/>
      <c r="I17" s="160" t="s">
        <v>14</v>
      </c>
      <c r="J17" s="161"/>
      <c r="K17" s="170" t="s">
        <v>66</v>
      </c>
      <c r="L17" s="163" t="str">
        <f>LOOKUP(L16,$B$2:$B$51,$C$2:$C$51)</f>
        <v>Kmochova</v>
      </c>
      <c r="M17" s="951"/>
      <c r="N17" s="164" t="str">
        <f>LOOKUP(N16,$B$2:$B$51,$C$2:$C$51)</f>
        <v>Velim</v>
      </c>
      <c r="O17" s="331"/>
      <c r="P17" s="333"/>
      <c r="Q17" s="329"/>
      <c r="T17" s="990">
        <v>6</v>
      </c>
      <c r="U17" s="992" t="str">
        <f>LOOKUP(T17,$B$2:$B$51,$C$2:$C$51)</f>
        <v>Mnichovická</v>
      </c>
      <c r="V17" s="994">
        <f>AD13</f>
        <v>25</v>
      </c>
      <c r="W17" s="995" t="s">
        <v>10</v>
      </c>
      <c r="X17" s="995">
        <f>AB13</f>
        <v>9</v>
      </c>
      <c r="Y17" s="996">
        <f>AD15</f>
        <v>25</v>
      </c>
      <c r="Z17" s="995" t="s">
        <v>10</v>
      </c>
      <c r="AA17" s="1023">
        <f>AB15</f>
        <v>8</v>
      </c>
      <c r="AB17" s="1016"/>
      <c r="AC17" s="1017"/>
      <c r="AD17" s="1018"/>
      <c r="AE17" s="1007">
        <f>V17+Y17+AB17</f>
        <v>50</v>
      </c>
      <c r="AF17" s="1009" t="s">
        <v>10</v>
      </c>
      <c r="AG17" s="1011">
        <f>X17+AA17+AD17</f>
        <v>17</v>
      </c>
      <c r="AH17" s="1001">
        <f>IF(AE17=0,0,AE17/AG17)</f>
        <v>2.9411764705882355</v>
      </c>
      <c r="AI17" s="1014">
        <f>IF(AE17=0,"",AL18+AM18+AN18+(AH17/1000))</f>
        <v>4.0029411764705882</v>
      </c>
      <c r="AJ17" s="1005">
        <f>IF(AI17="","",RANK(AI17,AI13:AI18))</f>
        <v>1</v>
      </c>
      <c r="BD17" s="156"/>
      <c r="BE17" s="104" t="s">
        <v>21</v>
      </c>
      <c r="BF17" s="182">
        <f>CG13</f>
        <v>6</v>
      </c>
      <c r="BG17" s="106" t="s">
        <v>10</v>
      </c>
      <c r="BH17" s="173">
        <v>1</v>
      </c>
      <c r="BI17" s="173">
        <v>2</v>
      </c>
      <c r="BJ17" s="173">
        <v>3</v>
      </c>
      <c r="BK17" s="173">
        <v>4</v>
      </c>
      <c r="BL17" s="173">
        <v>5</v>
      </c>
      <c r="BM17" s="173">
        <v>6</v>
      </c>
      <c r="BN17" s="173">
        <v>7</v>
      </c>
      <c r="BO17" s="173">
        <v>8</v>
      </c>
      <c r="BP17" s="173">
        <v>9</v>
      </c>
      <c r="BQ17" s="173">
        <v>10</v>
      </c>
      <c r="BR17" s="173">
        <v>11</v>
      </c>
      <c r="BS17" s="173">
        <v>12</v>
      </c>
      <c r="BT17" s="173">
        <v>13</v>
      </c>
      <c r="BU17" s="173">
        <v>14</v>
      </c>
      <c r="BV17" s="173">
        <v>15</v>
      </c>
      <c r="BW17" s="173">
        <v>16</v>
      </c>
      <c r="BX17" s="173">
        <v>17</v>
      </c>
      <c r="BY17" s="173">
        <v>18</v>
      </c>
      <c r="BZ17" s="173">
        <v>19</v>
      </c>
      <c r="CA17" s="173">
        <v>20</v>
      </c>
      <c r="CB17" s="173">
        <v>21</v>
      </c>
      <c r="CC17" s="173">
        <v>22</v>
      </c>
      <c r="CD17" s="173">
        <v>23</v>
      </c>
      <c r="CE17" s="173">
        <v>24</v>
      </c>
      <c r="CF17" s="173">
        <v>25</v>
      </c>
      <c r="CG17" s="173">
        <v>26</v>
      </c>
      <c r="CH17" s="173">
        <v>27</v>
      </c>
      <c r="CI17" s="173">
        <v>28</v>
      </c>
      <c r="CJ17" s="173">
        <v>29</v>
      </c>
      <c r="CK17" s="173">
        <v>30</v>
      </c>
      <c r="CL17" s="173">
        <v>31</v>
      </c>
      <c r="CM17" s="173">
        <v>32</v>
      </c>
      <c r="CN17" s="173">
        <v>33</v>
      </c>
      <c r="CO17" s="173">
        <v>34</v>
      </c>
      <c r="CP17" s="174">
        <v>35</v>
      </c>
      <c r="CQ17" s="174">
        <v>36</v>
      </c>
      <c r="CR17" s="174">
        <v>37</v>
      </c>
      <c r="CS17" s="174">
        <v>38</v>
      </c>
      <c r="CT17" s="174">
        <v>39</v>
      </c>
      <c r="CU17" s="174">
        <v>40</v>
      </c>
      <c r="CV17" s="159"/>
    </row>
    <row r="18" spans="6:100" ht="22.5" customHeight="1" thickTop="1" thickBot="1" x14ac:dyDescent="0.35">
      <c r="F18" s="165"/>
      <c r="G18" s="946" t="s">
        <v>20</v>
      </c>
      <c r="H18" s="948"/>
      <c r="I18" s="151">
        <v>9</v>
      </c>
      <c r="J18" s="152"/>
      <c r="K18" s="153" t="s">
        <v>9</v>
      </c>
      <c r="L18" s="154">
        <v>2</v>
      </c>
      <c r="M18" s="950" t="s">
        <v>10</v>
      </c>
      <c r="N18" s="155">
        <v>3</v>
      </c>
      <c r="O18" s="330">
        <v>25</v>
      </c>
      <c r="P18" s="332" t="s">
        <v>10</v>
      </c>
      <c r="Q18" s="328">
        <v>22</v>
      </c>
      <c r="T18" s="991"/>
      <c r="U18" s="993"/>
      <c r="V18" s="406"/>
      <c r="W18" s="407"/>
      <c r="X18" s="407"/>
      <c r="Y18" s="409"/>
      <c r="Z18" s="407"/>
      <c r="AA18" s="408"/>
      <c r="AB18" s="1028"/>
      <c r="AC18" s="1029"/>
      <c r="AD18" s="1030"/>
      <c r="AE18" s="1031"/>
      <c r="AF18" s="1032"/>
      <c r="AG18" s="1033"/>
      <c r="AH18" s="1025"/>
      <c r="AI18" s="1003"/>
      <c r="AJ18" s="1027"/>
      <c r="AL18" s="81">
        <f>IF(V17="",0,IF(V17&gt;X17,2,1))</f>
        <v>2</v>
      </c>
      <c r="AM18" s="81">
        <f>IF(Y17="",0,IF(Y17&gt;AA17,2,1))</f>
        <v>2</v>
      </c>
      <c r="AN18" s="144">
        <f>IF(AB17="",0,IF(AB17&gt;AD17,2,1))</f>
        <v>0</v>
      </c>
      <c r="BD18" s="185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7"/>
    </row>
    <row r="19" spans="6:100" ht="22.5" customHeight="1" thickTop="1" thickBot="1" x14ac:dyDescent="0.35">
      <c r="F19" s="169"/>
      <c r="G19" s="947"/>
      <c r="H19" s="949"/>
      <c r="I19" s="160" t="s">
        <v>14</v>
      </c>
      <c r="J19" s="161"/>
      <c r="K19" s="162" t="str">
        <f>K11</f>
        <v>A</v>
      </c>
      <c r="L19" s="163" t="str">
        <f>LOOKUP(L18,$B$2:$B$51,$C$2:$C$51)</f>
        <v>Pečky</v>
      </c>
      <c r="M19" s="951"/>
      <c r="N19" s="164" t="str">
        <f>LOOKUP(N18,$B$2:$B$51,$C$2:$C$51)</f>
        <v>Bezručova</v>
      </c>
      <c r="O19" s="331"/>
      <c r="P19" s="333"/>
      <c r="Q19" s="329"/>
      <c r="T19" s="188"/>
      <c r="U19" s="189"/>
      <c r="V19" s="190"/>
      <c r="W19" s="190"/>
      <c r="X19" s="190"/>
      <c r="Y19" s="190"/>
      <c r="Z19" s="190"/>
      <c r="AA19" s="190"/>
      <c r="AB19" s="190"/>
      <c r="AC19" s="190"/>
      <c r="AD19" s="190"/>
      <c r="AE19" s="191"/>
      <c r="AF19" s="192"/>
      <c r="AG19" s="191"/>
      <c r="AH19" s="193"/>
      <c r="AI19" s="194"/>
      <c r="AJ19" s="195"/>
      <c r="AM19" s="183"/>
      <c r="AN19" s="184"/>
      <c r="BD19" s="146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8"/>
    </row>
    <row r="20" spans="6:100" ht="22.5" customHeight="1" thickTop="1" thickBot="1" x14ac:dyDescent="0.35">
      <c r="F20" s="165"/>
      <c r="G20" s="989" t="s">
        <v>24</v>
      </c>
      <c r="H20" s="948"/>
      <c r="I20" s="151">
        <v>10</v>
      </c>
      <c r="J20" s="152"/>
      <c r="K20" s="209" t="s">
        <v>9</v>
      </c>
      <c r="L20" s="154">
        <v>5</v>
      </c>
      <c r="M20" s="950" t="s">
        <v>10</v>
      </c>
      <c r="N20" s="155">
        <v>6</v>
      </c>
      <c r="O20" s="330">
        <v>8</v>
      </c>
      <c r="P20" s="332" t="s">
        <v>10</v>
      </c>
      <c r="Q20" s="328">
        <v>25</v>
      </c>
      <c r="T20" s="1042" t="s">
        <v>65</v>
      </c>
      <c r="U20" s="1043"/>
      <c r="V20" s="956">
        <f>T22</f>
        <v>7</v>
      </c>
      <c r="W20" s="957"/>
      <c r="X20" s="958"/>
      <c r="Y20" s="971">
        <f>T24</f>
        <v>8</v>
      </c>
      <c r="Z20" s="957"/>
      <c r="AA20" s="958"/>
      <c r="AB20" s="971">
        <f>T26</f>
        <v>9</v>
      </c>
      <c r="AC20" s="957"/>
      <c r="AD20" s="957"/>
      <c r="AE20" s="972" t="s">
        <v>3</v>
      </c>
      <c r="AF20" s="973"/>
      <c r="AG20" s="973"/>
      <c r="AH20" s="976" t="s">
        <v>61</v>
      </c>
      <c r="AI20" s="978" t="s">
        <v>5</v>
      </c>
      <c r="AJ20" s="980" t="s">
        <v>6</v>
      </c>
      <c r="AU20" t="str">
        <f>G6</f>
        <v>1. KOLO</v>
      </c>
      <c r="AV20">
        <f>H6</f>
        <v>0.36458333333333331</v>
      </c>
      <c r="AW20">
        <f t="shared" ref="AW20:BB21" si="3">I6</f>
        <v>3</v>
      </c>
      <c r="AX20" t="str">
        <f t="shared" si="3"/>
        <v>HŘIŠTĚ</v>
      </c>
      <c r="AY20" t="str">
        <f t="shared" si="3"/>
        <v>skupina</v>
      </c>
      <c r="AZ20">
        <f t="shared" si="3"/>
        <v>7</v>
      </c>
      <c r="BA20" t="str">
        <f t="shared" si="3"/>
        <v>:</v>
      </c>
      <c r="BB20">
        <f t="shared" si="3"/>
        <v>9</v>
      </c>
      <c r="BD20" s="156"/>
      <c r="BE20" s="959" t="str">
        <f>AU20</f>
        <v>1. KOLO</v>
      </c>
      <c r="BF20" s="959"/>
      <c r="BG20" s="959"/>
      <c r="BH20" s="157"/>
      <c r="BI20" s="966">
        <f>AV20</f>
        <v>0.36458333333333331</v>
      </c>
      <c r="BJ20" s="966"/>
      <c r="BK20" s="966"/>
      <c r="BL20" s="966"/>
      <c r="BM20" s="158"/>
      <c r="BN20" s="158"/>
      <c r="BO20" s="158"/>
      <c r="BP20" s="158"/>
      <c r="BQ20" s="158"/>
      <c r="BR20" s="158"/>
      <c r="BS20" s="966"/>
      <c r="BT20" s="967"/>
      <c r="BU20" s="968">
        <f>AW20</f>
        <v>3</v>
      </c>
      <c r="BV20" s="968"/>
      <c r="BW20" s="968"/>
      <c r="BX20" s="968"/>
      <c r="BY20" s="968"/>
      <c r="BZ20" s="969" t="s">
        <v>81</v>
      </c>
      <c r="CA20" s="969"/>
      <c r="CB20" s="969"/>
      <c r="CC20" s="158"/>
      <c r="CD20" s="158"/>
      <c r="CE20" s="158"/>
      <c r="CF20" s="158"/>
      <c r="CG20" s="158"/>
      <c r="CH20" s="158"/>
      <c r="CI20" s="158"/>
      <c r="CJ20" s="158"/>
      <c r="CK20" s="970" t="str">
        <f>AY20</f>
        <v>skupina</v>
      </c>
      <c r="CL20" s="970"/>
      <c r="CM20" s="970"/>
      <c r="CN20" s="970"/>
      <c r="CO20" s="959" t="str">
        <f>AY21</f>
        <v>C</v>
      </c>
      <c r="CP20" s="959"/>
      <c r="CQ20" s="960" t="s">
        <v>13</v>
      </c>
      <c r="CR20" s="960"/>
      <c r="CS20" s="960"/>
      <c r="CT20" s="961">
        <f>AX21</f>
        <v>3</v>
      </c>
      <c r="CU20" s="961"/>
      <c r="CV20" s="159"/>
    </row>
    <row r="21" spans="6:100" ht="22.5" customHeight="1" thickTop="1" thickBot="1" x14ac:dyDescent="0.35">
      <c r="F21" s="169"/>
      <c r="G21" s="989"/>
      <c r="H21" s="949"/>
      <c r="I21" s="160" t="s">
        <v>14</v>
      </c>
      <c r="J21" s="161"/>
      <c r="K21" s="210" t="s">
        <v>43</v>
      </c>
      <c r="L21" s="163" t="str">
        <f>LOOKUP(L20,$B$2:$B$51,$C$2:$C$51)</f>
        <v>Týnec n.L.</v>
      </c>
      <c r="M21" s="951"/>
      <c r="N21" s="164" t="str">
        <f>LOOKUP(N20,$B$2:$B$51,$C$2:$C$51)</f>
        <v>Mnichovická</v>
      </c>
      <c r="O21" s="331"/>
      <c r="P21" s="333"/>
      <c r="Q21" s="329"/>
      <c r="T21" s="1044"/>
      <c r="U21" s="1045"/>
      <c r="V21" s="962" t="str">
        <f>U22</f>
        <v>Gymnázium</v>
      </c>
      <c r="W21" s="963"/>
      <c r="X21" s="964"/>
      <c r="Y21" s="965" t="str">
        <f>U24</f>
        <v>Plaňany</v>
      </c>
      <c r="Z21" s="963"/>
      <c r="AA21" s="964"/>
      <c r="AB21" s="965" t="str">
        <f>U26</f>
        <v>Prok.Velikého</v>
      </c>
      <c r="AC21" s="963"/>
      <c r="AD21" s="963"/>
      <c r="AE21" s="974"/>
      <c r="AF21" s="975"/>
      <c r="AG21" s="975"/>
      <c r="AH21" s="977"/>
      <c r="AI21" s="979"/>
      <c r="AJ21" s="981"/>
      <c r="AM21" s="183"/>
      <c r="AN21" s="184"/>
      <c r="AO21" s="180"/>
      <c r="AQ21" s="150"/>
      <c r="AR21" s="181"/>
      <c r="AS21" s="150"/>
      <c r="AW21" t="str">
        <f t="shared" si="3"/>
        <v>zápas</v>
      </c>
      <c r="AX21">
        <f t="shared" si="3"/>
        <v>3</v>
      </c>
      <c r="AY21" t="str">
        <f t="shared" si="3"/>
        <v>C</v>
      </c>
      <c r="AZ21" t="str">
        <f t="shared" si="3"/>
        <v>Gymnázium</v>
      </c>
      <c r="BA21">
        <f t="shared" si="3"/>
        <v>0</v>
      </c>
      <c r="BB21" t="str">
        <f t="shared" si="3"/>
        <v>Prok.Velikého</v>
      </c>
      <c r="BD21" s="156"/>
      <c r="BE21" s="959"/>
      <c r="BF21" s="959"/>
      <c r="BG21" s="959"/>
      <c r="BH21" s="157"/>
      <c r="BI21" s="966"/>
      <c r="BJ21" s="966"/>
      <c r="BK21" s="966"/>
      <c r="BL21" s="966"/>
      <c r="BM21" s="158"/>
      <c r="BN21" s="158"/>
      <c r="BO21" s="158"/>
      <c r="BP21" s="158"/>
      <c r="BQ21" s="158"/>
      <c r="BR21" s="158"/>
      <c r="BS21" s="967"/>
      <c r="BT21" s="967"/>
      <c r="BU21" s="968"/>
      <c r="BV21" s="968"/>
      <c r="BW21" s="968"/>
      <c r="BX21" s="968"/>
      <c r="BY21" s="968"/>
      <c r="BZ21" s="969"/>
      <c r="CA21" s="969"/>
      <c r="CB21" s="969"/>
      <c r="CC21" s="158"/>
      <c r="CD21" s="158"/>
      <c r="CE21" s="158"/>
      <c r="CF21" s="158"/>
      <c r="CG21" s="158"/>
      <c r="CH21" s="158"/>
      <c r="CI21" s="158"/>
      <c r="CJ21" s="158"/>
      <c r="CK21" s="970"/>
      <c r="CL21" s="970"/>
      <c r="CM21" s="970"/>
      <c r="CN21" s="970"/>
      <c r="CO21" s="959"/>
      <c r="CP21" s="959"/>
      <c r="CQ21" s="960"/>
      <c r="CR21" s="960"/>
      <c r="CS21" s="960"/>
      <c r="CT21" s="961"/>
      <c r="CU21" s="961"/>
      <c r="CV21" s="159"/>
    </row>
    <row r="22" spans="6:100" ht="22.5" customHeight="1" thickTop="1" thickBot="1" x14ac:dyDescent="0.35">
      <c r="G22" s="989" t="s">
        <v>24</v>
      </c>
      <c r="H22" s="948"/>
      <c r="I22" s="151">
        <v>11</v>
      </c>
      <c r="J22" s="152"/>
      <c r="K22" s="211" t="s">
        <v>9</v>
      </c>
      <c r="L22" s="154">
        <v>8</v>
      </c>
      <c r="M22" s="950" t="s">
        <v>10</v>
      </c>
      <c r="N22" s="155">
        <v>9</v>
      </c>
      <c r="O22" s="330">
        <v>15</v>
      </c>
      <c r="P22" s="332" t="s">
        <v>10</v>
      </c>
      <c r="Q22" s="328">
        <v>25</v>
      </c>
      <c r="T22" s="1012">
        <v>7</v>
      </c>
      <c r="U22" s="1013" t="str">
        <f>LOOKUP(T22,$B$2:$B$51,$C$2:$C$51)</f>
        <v>Gymnázium</v>
      </c>
      <c r="V22" s="982"/>
      <c r="W22" s="983"/>
      <c r="X22" s="983"/>
      <c r="Y22" s="986">
        <f>O14</f>
        <v>25</v>
      </c>
      <c r="Z22" s="987" t="s">
        <v>10</v>
      </c>
      <c r="AA22" s="988">
        <f>Q14</f>
        <v>5</v>
      </c>
      <c r="AB22" s="986">
        <f>O6</f>
        <v>25</v>
      </c>
      <c r="AC22" s="987" t="s">
        <v>10</v>
      </c>
      <c r="AD22" s="988">
        <f>Q6</f>
        <v>7</v>
      </c>
      <c r="AE22" s="1006">
        <f>V22+Y22+AB22</f>
        <v>50</v>
      </c>
      <c r="AF22" s="1008" t="s">
        <v>10</v>
      </c>
      <c r="AG22" s="1010">
        <f>X22+AA22+AD22</f>
        <v>12</v>
      </c>
      <c r="AH22" s="1000">
        <f>IF(AE22=0,0,AE22/AG22)</f>
        <v>4.166666666666667</v>
      </c>
      <c r="AI22" s="1002">
        <f>IF(AE22=0,"",AL22+AM22+AN22+(AH22/1000))</f>
        <v>4.0041666666666664</v>
      </c>
      <c r="AJ22" s="1004">
        <f>IF(AI22="","",RANK(AI22,AI22:AI27))</f>
        <v>1</v>
      </c>
      <c r="AL22" s="81">
        <f>IF(V22="",0,IF(V22&gt;X22,2,1))</f>
        <v>0</v>
      </c>
      <c r="AM22" s="81">
        <f>IF(Y22="",0,IF(Y22&gt;AA22,2,1))</f>
        <v>2</v>
      </c>
      <c r="AN22" s="144">
        <f>IF(AB22="",0,IF(AB22&gt;AD22,2,1))</f>
        <v>2</v>
      </c>
      <c r="AO22" s="180"/>
      <c r="AQ22" s="150"/>
      <c r="AR22" s="181"/>
      <c r="AS22" s="150"/>
      <c r="BD22" s="156"/>
      <c r="BE22" s="167"/>
      <c r="BF22" s="167"/>
      <c r="BG22" s="167"/>
      <c r="BH22" s="167"/>
      <c r="BI22" s="587" t="s">
        <v>16</v>
      </c>
      <c r="BJ22" s="587"/>
      <c r="BK22" s="168">
        <f>AZ20</f>
        <v>7</v>
      </c>
      <c r="BL22" s="91" t="s">
        <v>17</v>
      </c>
      <c r="BM22" s="997" t="str">
        <f>AZ21</f>
        <v>Gymnázium</v>
      </c>
      <c r="BN22" s="997"/>
      <c r="BO22" s="997"/>
      <c r="BP22" s="997"/>
      <c r="BQ22" s="997"/>
      <c r="BR22" s="997"/>
      <c r="BS22" s="997"/>
      <c r="BT22" s="997"/>
      <c r="BU22" s="997"/>
      <c r="BV22" s="997"/>
      <c r="BW22" s="997"/>
      <c r="BX22" s="997"/>
      <c r="BY22" s="997"/>
      <c r="BZ22" s="167"/>
      <c r="CA22" s="167"/>
      <c r="CB22" s="167"/>
      <c r="CC22" s="167"/>
      <c r="CD22" s="167"/>
      <c r="CE22" s="587" t="s">
        <v>16</v>
      </c>
      <c r="CF22" s="587"/>
      <c r="CG22" s="168">
        <f>BB20</f>
        <v>9</v>
      </c>
      <c r="CH22" s="91" t="s">
        <v>17</v>
      </c>
      <c r="CI22" s="997" t="str">
        <f>BB21</f>
        <v>Prok.Velikého</v>
      </c>
      <c r="CJ22" s="997"/>
      <c r="CK22" s="997"/>
      <c r="CL22" s="997"/>
      <c r="CM22" s="997"/>
      <c r="CN22" s="997"/>
      <c r="CO22" s="997"/>
      <c r="CP22" s="997"/>
      <c r="CQ22" s="997"/>
      <c r="CR22" s="997"/>
      <c r="CS22" s="997"/>
      <c r="CT22" s="997"/>
      <c r="CU22" s="997"/>
      <c r="CV22" s="159"/>
    </row>
    <row r="23" spans="6:100" ht="22.5" customHeight="1" thickTop="1" thickBot="1" x14ac:dyDescent="0.35">
      <c r="G23" s="989"/>
      <c r="H23" s="949"/>
      <c r="I23" s="160" t="s">
        <v>14</v>
      </c>
      <c r="J23" s="161"/>
      <c r="K23" s="212" t="s">
        <v>65</v>
      </c>
      <c r="L23" s="163" t="str">
        <f>LOOKUP(L22,$B$2:$B$51,$C$2:$C$51)</f>
        <v>Plaňany</v>
      </c>
      <c r="M23" s="951"/>
      <c r="N23" s="164" t="str">
        <f>LOOKUP(N22,$B$2:$B$51,$C$2:$C$51)</f>
        <v>Prok.Velikého</v>
      </c>
      <c r="O23" s="331"/>
      <c r="P23" s="333"/>
      <c r="Q23" s="329"/>
      <c r="T23" s="990"/>
      <c r="U23" s="998"/>
      <c r="V23" s="984"/>
      <c r="W23" s="985"/>
      <c r="X23" s="985"/>
      <c r="Y23" s="610"/>
      <c r="Z23" s="605"/>
      <c r="AA23" s="607"/>
      <c r="AB23" s="610"/>
      <c r="AC23" s="605"/>
      <c r="AD23" s="607"/>
      <c r="AE23" s="1007"/>
      <c r="AF23" s="1009"/>
      <c r="AG23" s="1011"/>
      <c r="AH23" s="1001"/>
      <c r="AI23" s="1003"/>
      <c r="AJ23" s="1005"/>
      <c r="AO23" s="197"/>
      <c r="AQ23" s="150"/>
      <c r="AR23" s="181"/>
      <c r="AS23" s="150"/>
      <c r="BD23" s="156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71"/>
      <c r="CQ23" s="171"/>
      <c r="CR23" s="171"/>
      <c r="CS23" s="171"/>
      <c r="CT23" s="171"/>
      <c r="CU23" s="171"/>
      <c r="CV23" s="159"/>
    </row>
    <row r="24" spans="6:100" ht="22.5" customHeight="1" thickTop="1" thickBot="1" x14ac:dyDescent="0.4">
      <c r="G24" s="989" t="s">
        <v>24</v>
      </c>
      <c r="H24" s="948"/>
      <c r="I24" s="151">
        <v>12</v>
      </c>
      <c r="J24" s="152"/>
      <c r="K24" s="166" t="s">
        <v>9</v>
      </c>
      <c r="L24" s="154">
        <v>11</v>
      </c>
      <c r="M24" s="950" t="s">
        <v>10</v>
      </c>
      <c r="N24" s="155">
        <v>12</v>
      </c>
      <c r="O24" s="330">
        <v>25</v>
      </c>
      <c r="P24" s="332" t="s">
        <v>10</v>
      </c>
      <c r="Q24" s="328">
        <v>18</v>
      </c>
      <c r="T24" s="990">
        <v>8</v>
      </c>
      <c r="U24" s="998" t="str">
        <f>LOOKUP(T24,$B$2:$B$51,$C$2:$C$51)</f>
        <v>Plaňany</v>
      </c>
      <c r="V24" s="994">
        <f>AA22</f>
        <v>5</v>
      </c>
      <c r="W24" s="995" t="s">
        <v>10</v>
      </c>
      <c r="X24" s="995">
        <f>Y22</f>
        <v>25</v>
      </c>
      <c r="Y24" s="1016"/>
      <c r="Z24" s="1017"/>
      <c r="AA24" s="1018"/>
      <c r="AB24" s="996">
        <f>O22</f>
        <v>15</v>
      </c>
      <c r="AC24" s="995" t="s">
        <v>10</v>
      </c>
      <c r="AD24" s="1023">
        <f>Q22</f>
        <v>25</v>
      </c>
      <c r="AE24" s="1007">
        <f>V24+Y24+AB24</f>
        <v>20</v>
      </c>
      <c r="AF24" s="1009" t="s">
        <v>10</v>
      </c>
      <c r="AG24" s="1011">
        <f>X24+AA24+AD24</f>
        <v>50</v>
      </c>
      <c r="AH24" s="1001">
        <f>IF(AE24=0,0,AE24/AG24)</f>
        <v>0.4</v>
      </c>
      <c r="AI24" s="1014">
        <f t="shared" ref="AI24" si="4">IF(AE24=0,"",AL24+AM24+AN24+(AH24/1000))</f>
        <v>2.0004</v>
      </c>
      <c r="AJ24" s="1005">
        <f>IF(AI24="","",RANK(AI24,AI22:AI27))</f>
        <v>3</v>
      </c>
      <c r="AL24" s="81">
        <f>IF(V24="",0,IF(V24&gt;X24,2,1))</f>
        <v>1</v>
      </c>
      <c r="AM24" s="81">
        <f>IF(Y24="",0,IF(Y24&gt;AA24,2,1))</f>
        <v>0</v>
      </c>
      <c r="AN24" s="144">
        <f>IF(AB24="",0,IF(AB24&gt;AD24,2,1))</f>
        <v>1</v>
      </c>
      <c r="AO24" s="197"/>
      <c r="AQ24" s="150"/>
      <c r="AR24" s="181"/>
      <c r="AS24" s="150"/>
      <c r="BD24" s="156"/>
      <c r="BE24" s="94" t="s">
        <v>21</v>
      </c>
      <c r="BF24" s="172">
        <f>BK22</f>
        <v>7</v>
      </c>
      <c r="BG24" s="96" t="s">
        <v>10</v>
      </c>
      <c r="BH24" s="173">
        <v>1</v>
      </c>
      <c r="BI24" s="173">
        <v>2</v>
      </c>
      <c r="BJ24" s="173">
        <v>3</v>
      </c>
      <c r="BK24" s="173">
        <v>4</v>
      </c>
      <c r="BL24" s="173">
        <v>5</v>
      </c>
      <c r="BM24" s="173">
        <v>6</v>
      </c>
      <c r="BN24" s="173">
        <v>7</v>
      </c>
      <c r="BO24" s="173">
        <v>8</v>
      </c>
      <c r="BP24" s="173">
        <v>9</v>
      </c>
      <c r="BQ24" s="173">
        <v>10</v>
      </c>
      <c r="BR24" s="173">
        <v>11</v>
      </c>
      <c r="BS24" s="173">
        <v>12</v>
      </c>
      <c r="BT24" s="173">
        <v>13</v>
      </c>
      <c r="BU24" s="173">
        <v>14</v>
      </c>
      <c r="BV24" s="173">
        <v>15</v>
      </c>
      <c r="BW24" s="173">
        <v>16</v>
      </c>
      <c r="BX24" s="173">
        <v>17</v>
      </c>
      <c r="BY24" s="173">
        <v>18</v>
      </c>
      <c r="BZ24" s="173">
        <v>19</v>
      </c>
      <c r="CA24" s="173">
        <v>20</v>
      </c>
      <c r="CB24" s="173">
        <v>21</v>
      </c>
      <c r="CC24" s="173">
        <v>22</v>
      </c>
      <c r="CD24" s="173">
        <v>23</v>
      </c>
      <c r="CE24" s="173">
        <v>24</v>
      </c>
      <c r="CF24" s="173">
        <v>25</v>
      </c>
      <c r="CG24" s="173">
        <v>26</v>
      </c>
      <c r="CH24" s="173">
        <v>27</v>
      </c>
      <c r="CI24" s="173">
        <v>28</v>
      </c>
      <c r="CJ24" s="173">
        <v>29</v>
      </c>
      <c r="CK24" s="173">
        <v>30</v>
      </c>
      <c r="CL24" s="173">
        <v>31</v>
      </c>
      <c r="CM24" s="173">
        <v>32</v>
      </c>
      <c r="CN24" s="173">
        <v>33</v>
      </c>
      <c r="CO24" s="173">
        <v>34</v>
      </c>
      <c r="CP24" s="174">
        <v>35</v>
      </c>
      <c r="CQ24" s="174">
        <v>36</v>
      </c>
      <c r="CR24" s="174">
        <v>37</v>
      </c>
      <c r="CS24" s="174">
        <v>38</v>
      </c>
      <c r="CT24" s="174">
        <v>39</v>
      </c>
      <c r="CU24" s="174">
        <v>40</v>
      </c>
      <c r="CV24" s="159"/>
    </row>
    <row r="25" spans="6:100" ht="22.5" customHeight="1" thickTop="1" thickBot="1" x14ac:dyDescent="0.35">
      <c r="G25" s="989"/>
      <c r="H25" s="949"/>
      <c r="I25" s="160" t="s">
        <v>14</v>
      </c>
      <c r="J25" s="161"/>
      <c r="K25" s="170" t="s">
        <v>66</v>
      </c>
      <c r="L25" s="163" t="str">
        <f>LOOKUP(L24,$B$2:$B$51,$C$2:$C$51)</f>
        <v>Velim</v>
      </c>
      <c r="M25" s="951"/>
      <c r="N25" s="164" t="str">
        <f>LOOKUP(N24,$B$2:$B$51,$C$2:$C$51)</f>
        <v>Lipanská</v>
      </c>
      <c r="O25" s="331"/>
      <c r="P25" s="333"/>
      <c r="Q25" s="329"/>
      <c r="T25" s="990"/>
      <c r="U25" s="998"/>
      <c r="V25" s="999"/>
      <c r="W25" s="1015"/>
      <c r="X25" s="1015"/>
      <c r="Y25" s="1019"/>
      <c r="Z25" s="1020"/>
      <c r="AA25" s="1021"/>
      <c r="AB25" s="1022"/>
      <c r="AC25" s="1015"/>
      <c r="AD25" s="1024"/>
      <c r="AE25" s="1007"/>
      <c r="AF25" s="1009"/>
      <c r="AG25" s="1011"/>
      <c r="AH25" s="1001"/>
      <c r="AI25" s="1003"/>
      <c r="AJ25" s="1005"/>
      <c r="AQ25" s="150"/>
      <c r="AR25" s="181"/>
      <c r="AS25" s="150"/>
      <c r="BD25" s="156"/>
      <c r="BE25" s="175"/>
      <c r="BF25" s="176"/>
      <c r="BG25" s="177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9"/>
      <c r="CQ25" s="179"/>
      <c r="CR25" s="179"/>
      <c r="CS25" s="179"/>
      <c r="CT25" s="179"/>
      <c r="CU25" s="179"/>
      <c r="CV25" s="159"/>
    </row>
    <row r="26" spans="6:100" ht="22.5" customHeight="1" thickTop="1" thickBot="1" x14ac:dyDescent="0.4">
      <c r="G26" s="989" t="s">
        <v>27</v>
      </c>
      <c r="H26" s="948"/>
      <c r="I26" s="151">
        <v>13</v>
      </c>
      <c r="J26" s="152"/>
      <c r="K26" s="1038" t="s">
        <v>90</v>
      </c>
      <c r="L26" s="198" t="s">
        <v>50</v>
      </c>
      <c r="M26" s="950" t="s">
        <v>10</v>
      </c>
      <c r="N26" s="199" t="s">
        <v>53</v>
      </c>
      <c r="O26" s="330">
        <v>25</v>
      </c>
      <c r="P26" s="332" t="s">
        <v>10</v>
      </c>
      <c r="Q26" s="328">
        <v>14</v>
      </c>
      <c r="R26" s="1040" t="s">
        <v>91</v>
      </c>
      <c r="T26" s="990">
        <v>9</v>
      </c>
      <c r="U26" s="992" t="str">
        <f>LOOKUP(T26,$B$2:$B$51,$C$2:$C$51)</f>
        <v>Prok.Velikého</v>
      </c>
      <c r="V26" s="994">
        <f>AD22</f>
        <v>7</v>
      </c>
      <c r="W26" s="995" t="s">
        <v>10</v>
      </c>
      <c r="X26" s="995">
        <f>AB22</f>
        <v>25</v>
      </c>
      <c r="Y26" s="996">
        <f>AD24</f>
        <v>25</v>
      </c>
      <c r="Z26" s="995" t="s">
        <v>10</v>
      </c>
      <c r="AA26" s="1023">
        <f>AB24</f>
        <v>15</v>
      </c>
      <c r="AB26" s="1016"/>
      <c r="AC26" s="1017"/>
      <c r="AD26" s="1018"/>
      <c r="AE26" s="1007">
        <f>V26+Y26+AB26</f>
        <v>32</v>
      </c>
      <c r="AF26" s="1009" t="s">
        <v>10</v>
      </c>
      <c r="AG26" s="1011">
        <f>X26+AA26+AD26</f>
        <v>40</v>
      </c>
      <c r="AH26" s="1001">
        <f>IF(AE26=0,0,AE26/AG26)</f>
        <v>0.8</v>
      </c>
      <c r="AI26" s="1014">
        <f t="shared" ref="AI26" si="5">IF(AE26=0,"",AL26+AM26+AN26+(AH26/1000))</f>
        <v>3.0007999999999999</v>
      </c>
      <c r="AJ26" s="1005">
        <f>IF(AI26="","",RANK(AI26,AI22:AI27))</f>
        <v>2</v>
      </c>
      <c r="AL26" s="81">
        <f>IF(V26="",0,IF(V26&gt;X26,2,1))</f>
        <v>1</v>
      </c>
      <c r="AM26" s="81">
        <f>IF(Y26="",0,IF(Y26&gt;AA26,2,1))</f>
        <v>2</v>
      </c>
      <c r="AN26" s="144">
        <f>IF(AB26="",0,IF(AB26&gt;AD26,2,1))</f>
        <v>0</v>
      </c>
      <c r="AQ26" s="150"/>
      <c r="AR26" s="181"/>
      <c r="AS26" s="150"/>
      <c r="BD26" s="156"/>
      <c r="BE26" s="104" t="s">
        <v>21</v>
      </c>
      <c r="BF26" s="182">
        <f>CG22</f>
        <v>9</v>
      </c>
      <c r="BG26" s="106" t="s">
        <v>10</v>
      </c>
      <c r="BH26" s="173">
        <v>1</v>
      </c>
      <c r="BI26" s="173">
        <v>2</v>
      </c>
      <c r="BJ26" s="173">
        <v>3</v>
      </c>
      <c r="BK26" s="173">
        <v>4</v>
      </c>
      <c r="BL26" s="173">
        <v>5</v>
      </c>
      <c r="BM26" s="173">
        <v>6</v>
      </c>
      <c r="BN26" s="173">
        <v>7</v>
      </c>
      <c r="BO26" s="173">
        <v>8</v>
      </c>
      <c r="BP26" s="173">
        <v>9</v>
      </c>
      <c r="BQ26" s="173">
        <v>10</v>
      </c>
      <c r="BR26" s="173">
        <v>11</v>
      </c>
      <c r="BS26" s="173">
        <v>12</v>
      </c>
      <c r="BT26" s="173">
        <v>13</v>
      </c>
      <c r="BU26" s="173">
        <v>14</v>
      </c>
      <c r="BV26" s="173">
        <v>15</v>
      </c>
      <c r="BW26" s="173">
        <v>16</v>
      </c>
      <c r="BX26" s="173">
        <v>17</v>
      </c>
      <c r="BY26" s="173">
        <v>18</v>
      </c>
      <c r="BZ26" s="173">
        <v>19</v>
      </c>
      <c r="CA26" s="173">
        <v>20</v>
      </c>
      <c r="CB26" s="173">
        <v>21</v>
      </c>
      <c r="CC26" s="173">
        <v>22</v>
      </c>
      <c r="CD26" s="173">
        <v>23</v>
      </c>
      <c r="CE26" s="173">
        <v>24</v>
      </c>
      <c r="CF26" s="173">
        <v>25</v>
      </c>
      <c r="CG26" s="173">
        <v>26</v>
      </c>
      <c r="CH26" s="173">
        <v>27</v>
      </c>
      <c r="CI26" s="173">
        <v>28</v>
      </c>
      <c r="CJ26" s="173">
        <v>29</v>
      </c>
      <c r="CK26" s="173">
        <v>30</v>
      </c>
      <c r="CL26" s="173">
        <v>31</v>
      </c>
      <c r="CM26" s="173">
        <v>32</v>
      </c>
      <c r="CN26" s="173">
        <v>33</v>
      </c>
      <c r="CO26" s="173">
        <v>34</v>
      </c>
      <c r="CP26" s="174">
        <v>35</v>
      </c>
      <c r="CQ26" s="174">
        <v>36</v>
      </c>
      <c r="CR26" s="174">
        <v>37</v>
      </c>
      <c r="CS26" s="174">
        <v>38</v>
      </c>
      <c r="CT26" s="174">
        <v>39</v>
      </c>
      <c r="CU26" s="174">
        <v>40</v>
      </c>
      <c r="CV26" s="159"/>
    </row>
    <row r="27" spans="6:100" ht="22.5" customHeight="1" thickTop="1" thickBot="1" x14ac:dyDescent="0.35">
      <c r="G27" s="989"/>
      <c r="H27" s="949"/>
      <c r="I27" s="160" t="s">
        <v>14</v>
      </c>
      <c r="J27" s="161"/>
      <c r="K27" s="1039"/>
      <c r="L27" s="163" t="str">
        <f>LOOKUP(L26,$T$50:$T$59,$U$50:$U$59)</f>
        <v>Ovčárecká</v>
      </c>
      <c r="M27" s="951"/>
      <c r="N27" s="164" t="str">
        <f>LOOKUP(N26,$T$50:$T$59,$U$50:$U$59)</f>
        <v>Masarykova</v>
      </c>
      <c r="O27" s="331"/>
      <c r="P27" s="333"/>
      <c r="Q27" s="329"/>
      <c r="R27" s="1041"/>
      <c r="T27" s="991"/>
      <c r="U27" s="993"/>
      <c r="V27" s="406"/>
      <c r="W27" s="407"/>
      <c r="X27" s="407"/>
      <c r="Y27" s="409"/>
      <c r="Z27" s="407"/>
      <c r="AA27" s="408"/>
      <c r="AB27" s="1028"/>
      <c r="AC27" s="1029"/>
      <c r="AD27" s="1030"/>
      <c r="AE27" s="1031"/>
      <c r="AF27" s="1032"/>
      <c r="AG27" s="1033"/>
      <c r="AH27" s="1025"/>
      <c r="AI27" s="1026"/>
      <c r="AJ27" s="1027"/>
      <c r="AM27" s="183"/>
      <c r="AN27" s="184"/>
      <c r="BD27" s="185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7"/>
    </row>
    <row r="28" spans="6:100" ht="22.5" customHeight="1" thickTop="1" thickBot="1" x14ac:dyDescent="0.35">
      <c r="F28" s="165"/>
      <c r="G28" s="989" t="s">
        <v>27</v>
      </c>
      <c r="H28" s="948"/>
      <c r="I28" s="151">
        <v>14</v>
      </c>
      <c r="J28" s="152"/>
      <c r="K28" s="1038" t="s">
        <v>92</v>
      </c>
      <c r="L28" s="200" t="s">
        <v>52</v>
      </c>
      <c r="M28" s="950" t="s">
        <v>10</v>
      </c>
      <c r="N28" s="201" t="s">
        <v>68</v>
      </c>
      <c r="O28" s="330">
        <v>25</v>
      </c>
      <c r="P28" s="332" t="s">
        <v>10</v>
      </c>
      <c r="Q28" s="328">
        <v>10</v>
      </c>
      <c r="R28" s="1040" t="s">
        <v>91</v>
      </c>
      <c r="T28" s="188"/>
      <c r="U28" s="189"/>
      <c r="AM28" s="183"/>
      <c r="AN28" s="184"/>
      <c r="BD28" s="146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8"/>
    </row>
    <row r="29" spans="6:100" ht="22.5" customHeight="1" thickTop="1" thickBot="1" x14ac:dyDescent="0.35">
      <c r="F29" s="169"/>
      <c r="G29" s="989"/>
      <c r="H29" s="949"/>
      <c r="I29" s="160" t="s">
        <v>14</v>
      </c>
      <c r="J29" s="161"/>
      <c r="K29" s="1039"/>
      <c r="L29" s="163" t="str">
        <f>LOOKUP(L28,$T$50:$T$59,$U$50:$U$59)</f>
        <v>Mnichovická</v>
      </c>
      <c r="M29" s="951"/>
      <c r="N29" s="164" t="str">
        <f>LOOKUP(N28,$T$50:$T$59,$U$50:$U$59)</f>
        <v>Prok.Velikého</v>
      </c>
      <c r="O29" s="331"/>
      <c r="P29" s="333"/>
      <c r="Q29" s="329"/>
      <c r="R29" s="1041"/>
      <c r="T29" s="1046" t="s">
        <v>66</v>
      </c>
      <c r="U29" s="1047"/>
      <c r="V29" s="956">
        <f>T31</f>
        <v>10</v>
      </c>
      <c r="W29" s="957"/>
      <c r="X29" s="958"/>
      <c r="Y29" s="971">
        <f>T33</f>
        <v>11</v>
      </c>
      <c r="Z29" s="957"/>
      <c r="AA29" s="958"/>
      <c r="AB29" s="971">
        <f>T35</f>
        <v>12</v>
      </c>
      <c r="AC29" s="957"/>
      <c r="AD29" s="957"/>
      <c r="AE29" s="972" t="s">
        <v>3</v>
      </c>
      <c r="AF29" s="973"/>
      <c r="AG29" s="973"/>
      <c r="AH29" s="976" t="s">
        <v>61</v>
      </c>
      <c r="AI29" s="978" t="s">
        <v>5</v>
      </c>
      <c r="AJ29" s="980" t="s">
        <v>6</v>
      </c>
      <c r="AM29" s="183"/>
      <c r="AN29" s="196"/>
      <c r="AO29" s="180"/>
      <c r="AU29" t="str">
        <f>G8</f>
        <v>2. KOLO</v>
      </c>
      <c r="AV29">
        <f>H8</f>
        <v>0</v>
      </c>
      <c r="AW29">
        <f t="shared" ref="AW29:BB30" si="6">I8</f>
        <v>4</v>
      </c>
      <c r="AX29">
        <f t="shared" si="6"/>
        <v>0</v>
      </c>
      <c r="AY29" t="str">
        <f t="shared" si="6"/>
        <v>skupina</v>
      </c>
      <c r="AZ29">
        <f t="shared" si="6"/>
        <v>10</v>
      </c>
      <c r="BA29" t="str">
        <f t="shared" si="6"/>
        <v>:</v>
      </c>
      <c r="BB29">
        <f t="shared" si="6"/>
        <v>12</v>
      </c>
      <c r="BD29" s="156"/>
      <c r="BE29" s="959" t="str">
        <f>AU29</f>
        <v>2. KOLO</v>
      </c>
      <c r="BF29" s="959"/>
      <c r="BG29" s="959"/>
      <c r="BH29" s="157"/>
      <c r="BI29" s="966"/>
      <c r="BJ29" s="966"/>
      <c r="BK29" s="966"/>
      <c r="BL29" s="966"/>
      <c r="BM29" s="158"/>
      <c r="BN29" s="158"/>
      <c r="BO29" s="158"/>
      <c r="BP29" s="158"/>
      <c r="BQ29" s="158"/>
      <c r="BR29" s="158"/>
      <c r="BS29" s="966"/>
      <c r="BT29" s="967"/>
      <c r="BU29" s="968">
        <f>AW29</f>
        <v>4</v>
      </c>
      <c r="BV29" s="968"/>
      <c r="BW29" s="968"/>
      <c r="BX29" s="968"/>
      <c r="BY29" s="968"/>
      <c r="BZ29" s="969" t="s">
        <v>81</v>
      </c>
      <c r="CA29" s="969"/>
      <c r="CB29" s="969"/>
      <c r="CC29" s="158"/>
      <c r="CD29" s="158"/>
      <c r="CE29" s="158"/>
      <c r="CF29" s="158"/>
      <c r="CG29" s="158"/>
      <c r="CH29" s="158"/>
      <c r="CI29" s="158"/>
      <c r="CJ29" s="158"/>
      <c r="CK29" s="970" t="str">
        <f>AY29</f>
        <v>skupina</v>
      </c>
      <c r="CL29" s="970"/>
      <c r="CM29" s="970"/>
      <c r="CN29" s="970"/>
      <c r="CO29" s="959" t="str">
        <f>AY30</f>
        <v>D</v>
      </c>
      <c r="CP29" s="959"/>
      <c r="CQ29" s="960" t="s">
        <v>13</v>
      </c>
      <c r="CR29" s="960"/>
      <c r="CS29" s="960"/>
      <c r="CT29" s="1050"/>
      <c r="CU29" s="1051"/>
      <c r="CV29" s="159"/>
    </row>
    <row r="30" spans="6:100" ht="22.5" customHeight="1" thickTop="1" thickBot="1" x14ac:dyDescent="0.35">
      <c r="F30" s="165"/>
      <c r="G30" s="989" t="s">
        <v>27</v>
      </c>
      <c r="H30" s="948"/>
      <c r="I30" s="151">
        <v>15</v>
      </c>
      <c r="J30" s="152"/>
      <c r="K30" s="1038" t="s">
        <v>108</v>
      </c>
      <c r="L30" s="213" t="s">
        <v>67</v>
      </c>
      <c r="M30" s="950" t="s">
        <v>10</v>
      </c>
      <c r="N30" s="214" t="s">
        <v>70</v>
      </c>
      <c r="O30" s="330">
        <v>25</v>
      </c>
      <c r="P30" s="332" t="s">
        <v>10</v>
      </c>
      <c r="Q30" s="328">
        <v>15</v>
      </c>
      <c r="R30" s="1040" t="s">
        <v>91</v>
      </c>
      <c r="T30" s="1048"/>
      <c r="U30" s="1049"/>
      <c r="V30" s="962" t="str">
        <f>U31</f>
        <v>Kmochova</v>
      </c>
      <c r="W30" s="963"/>
      <c r="X30" s="964"/>
      <c r="Y30" s="965" t="str">
        <f>U33</f>
        <v>Velim</v>
      </c>
      <c r="Z30" s="963"/>
      <c r="AA30" s="964"/>
      <c r="AB30" s="965" t="str">
        <f>U35</f>
        <v>Lipanská</v>
      </c>
      <c r="AC30" s="963"/>
      <c r="AD30" s="963"/>
      <c r="AE30" s="974"/>
      <c r="AF30" s="975"/>
      <c r="AG30" s="975"/>
      <c r="AH30" s="977"/>
      <c r="AI30" s="979"/>
      <c r="AJ30" s="981"/>
      <c r="AO30" s="180"/>
      <c r="AW30" t="str">
        <f t="shared" si="6"/>
        <v>zápas</v>
      </c>
      <c r="AX30">
        <f t="shared" si="6"/>
        <v>0</v>
      </c>
      <c r="AY30" t="str">
        <f t="shared" si="6"/>
        <v>D</v>
      </c>
      <c r="AZ30" t="str">
        <f t="shared" si="6"/>
        <v>Kmochova</v>
      </c>
      <c r="BA30">
        <f t="shared" si="6"/>
        <v>0</v>
      </c>
      <c r="BB30" t="str">
        <f t="shared" si="6"/>
        <v>Lipanská</v>
      </c>
      <c r="BD30" s="156"/>
      <c r="BE30" s="959"/>
      <c r="BF30" s="959"/>
      <c r="BG30" s="959"/>
      <c r="BH30" s="157"/>
      <c r="BI30" s="966"/>
      <c r="BJ30" s="966"/>
      <c r="BK30" s="966"/>
      <c r="BL30" s="966"/>
      <c r="BM30" s="158"/>
      <c r="BN30" s="158"/>
      <c r="BO30" s="158"/>
      <c r="BP30" s="158"/>
      <c r="BQ30" s="158"/>
      <c r="BR30" s="158"/>
      <c r="BS30" s="967"/>
      <c r="BT30" s="967"/>
      <c r="BU30" s="968"/>
      <c r="BV30" s="968"/>
      <c r="BW30" s="968"/>
      <c r="BX30" s="968"/>
      <c r="BY30" s="968"/>
      <c r="BZ30" s="969"/>
      <c r="CA30" s="969"/>
      <c r="CB30" s="969"/>
      <c r="CC30" s="158"/>
      <c r="CD30" s="158"/>
      <c r="CE30" s="158"/>
      <c r="CF30" s="158"/>
      <c r="CG30" s="158"/>
      <c r="CH30" s="158"/>
      <c r="CI30" s="158"/>
      <c r="CJ30" s="158"/>
      <c r="CK30" s="970"/>
      <c r="CL30" s="970"/>
      <c r="CM30" s="970"/>
      <c r="CN30" s="970"/>
      <c r="CO30" s="959"/>
      <c r="CP30" s="959"/>
      <c r="CQ30" s="960"/>
      <c r="CR30" s="960"/>
      <c r="CS30" s="960"/>
      <c r="CT30" s="1052"/>
      <c r="CU30" s="1053"/>
      <c r="CV30" s="159"/>
    </row>
    <row r="31" spans="6:100" ht="22.5" customHeight="1" thickTop="1" thickBot="1" x14ac:dyDescent="0.35">
      <c r="F31" s="169"/>
      <c r="G31" s="989"/>
      <c r="H31" s="949"/>
      <c r="I31" s="160" t="s">
        <v>14</v>
      </c>
      <c r="J31" s="161"/>
      <c r="K31" s="1039"/>
      <c r="L31" s="163" t="str">
        <f>LOOKUP(L30,$T$50:$T$59,$U$50:$U$59)</f>
        <v>Gymnázium</v>
      </c>
      <c r="M31" s="951"/>
      <c r="N31" s="164" t="str">
        <f>LOOKUP(N30,$T$50:$T$59,$U$50:$U$59)</f>
        <v>Velim</v>
      </c>
      <c r="O31" s="331"/>
      <c r="P31" s="333"/>
      <c r="Q31" s="329"/>
      <c r="R31" s="1041"/>
      <c r="T31" s="1012">
        <v>10</v>
      </c>
      <c r="U31" s="1013" t="str">
        <f>LOOKUP(T31,$B$2:$B$51,$C$2:$C$51)</f>
        <v>Kmochova</v>
      </c>
      <c r="V31" s="982"/>
      <c r="W31" s="983"/>
      <c r="X31" s="983"/>
      <c r="Y31" s="986">
        <f>O16</f>
        <v>25</v>
      </c>
      <c r="Z31" s="987" t="s">
        <v>10</v>
      </c>
      <c r="AA31" s="988">
        <f>Q16</f>
        <v>13</v>
      </c>
      <c r="AB31" s="986">
        <f>O8</f>
        <v>25</v>
      </c>
      <c r="AC31" s="987" t="s">
        <v>10</v>
      </c>
      <c r="AD31" s="988">
        <f>Q8</f>
        <v>13</v>
      </c>
      <c r="AE31" s="1006">
        <f>V31+Y31+AB31</f>
        <v>50</v>
      </c>
      <c r="AF31" s="1008" t="s">
        <v>10</v>
      </c>
      <c r="AG31" s="1010">
        <f>X31+AA31+AD31</f>
        <v>26</v>
      </c>
      <c r="AH31" s="1000">
        <f>IF(AE31=0,0,AE31/AG31)</f>
        <v>1.9230769230769231</v>
      </c>
      <c r="AI31" s="1002">
        <f t="shared" ref="AI31" si="7">IF(AE31=0,"",AL31+AM31+AN31+(AH31/1000))</f>
        <v>4.0019230769230774</v>
      </c>
      <c r="AJ31" s="1004">
        <f>IF(AI31="","",RANK(AI31,AI31:AI36))</f>
        <v>1</v>
      </c>
      <c r="AL31" s="81">
        <f>IF(V31="",0,IF(V31&gt;X31,2,1))</f>
        <v>0</v>
      </c>
      <c r="AM31" s="81">
        <f>IF(Y31="",0,IF(Y31&gt;AA31,2,1))</f>
        <v>2</v>
      </c>
      <c r="AN31" s="144">
        <f>IF(AB31="",0,IF(AB31&gt;AD31,2,1))</f>
        <v>2</v>
      </c>
      <c r="AO31" s="180"/>
      <c r="AQ31" s="150"/>
      <c r="AR31" s="181"/>
      <c r="AS31" s="150"/>
      <c r="BD31" s="156"/>
      <c r="BE31" s="167"/>
      <c r="BF31" s="167"/>
      <c r="BG31" s="167"/>
      <c r="BH31" s="167"/>
      <c r="BI31" s="587" t="s">
        <v>16</v>
      </c>
      <c r="BJ31" s="587"/>
      <c r="BK31" s="168">
        <f>AZ29</f>
        <v>10</v>
      </c>
      <c r="BL31" s="91" t="s">
        <v>17</v>
      </c>
      <c r="BM31" s="997" t="str">
        <f>AZ30</f>
        <v>Kmochova</v>
      </c>
      <c r="BN31" s="997"/>
      <c r="BO31" s="997"/>
      <c r="BP31" s="997"/>
      <c r="BQ31" s="997"/>
      <c r="BR31" s="997"/>
      <c r="BS31" s="997"/>
      <c r="BT31" s="997"/>
      <c r="BU31" s="997"/>
      <c r="BV31" s="997"/>
      <c r="BW31" s="997"/>
      <c r="BX31" s="997"/>
      <c r="BY31" s="997"/>
      <c r="BZ31" s="167"/>
      <c r="CA31" s="167"/>
      <c r="CB31" s="167"/>
      <c r="CC31" s="167"/>
      <c r="CD31" s="167"/>
      <c r="CE31" s="587" t="s">
        <v>16</v>
      </c>
      <c r="CF31" s="587"/>
      <c r="CG31" s="168">
        <f>BB29</f>
        <v>12</v>
      </c>
      <c r="CH31" s="91" t="s">
        <v>17</v>
      </c>
      <c r="CI31" s="997" t="str">
        <f>BB30</f>
        <v>Lipanská</v>
      </c>
      <c r="CJ31" s="997"/>
      <c r="CK31" s="997"/>
      <c r="CL31" s="997"/>
      <c r="CM31" s="997"/>
      <c r="CN31" s="997"/>
      <c r="CO31" s="997"/>
      <c r="CP31" s="997"/>
      <c r="CQ31" s="997"/>
      <c r="CR31" s="997"/>
      <c r="CS31" s="997"/>
      <c r="CT31" s="997"/>
      <c r="CU31" s="997"/>
      <c r="CV31" s="159"/>
    </row>
    <row r="32" spans="6:100" ht="22.5" customHeight="1" thickTop="1" thickBot="1" x14ac:dyDescent="0.35">
      <c r="F32" s="165"/>
      <c r="G32" s="989" t="s">
        <v>30</v>
      </c>
      <c r="H32" s="948"/>
      <c r="I32" s="151">
        <v>16</v>
      </c>
      <c r="J32" s="152"/>
      <c r="K32" s="1038" t="s">
        <v>110</v>
      </c>
      <c r="L32" s="215" t="s">
        <v>69</v>
      </c>
      <c r="M32" s="950" t="s">
        <v>10</v>
      </c>
      <c r="N32" s="216" t="s">
        <v>51</v>
      </c>
      <c r="O32" s="330">
        <v>25</v>
      </c>
      <c r="P32" s="332" t="s">
        <v>10</v>
      </c>
      <c r="Q32" s="328">
        <v>15</v>
      </c>
      <c r="R32" s="1040" t="s">
        <v>91</v>
      </c>
      <c r="T32" s="990"/>
      <c r="U32" s="998"/>
      <c r="V32" s="984"/>
      <c r="W32" s="985"/>
      <c r="X32" s="985"/>
      <c r="Y32" s="610"/>
      <c r="Z32" s="605"/>
      <c r="AA32" s="607"/>
      <c r="AB32" s="610"/>
      <c r="AC32" s="605"/>
      <c r="AD32" s="607"/>
      <c r="AE32" s="1007"/>
      <c r="AF32" s="1009"/>
      <c r="AG32" s="1011"/>
      <c r="AH32" s="1001"/>
      <c r="AI32" s="1003"/>
      <c r="AJ32" s="1005"/>
      <c r="AO32" s="180"/>
      <c r="AQ32" s="150"/>
      <c r="AR32" s="181"/>
      <c r="AS32" s="150"/>
      <c r="BD32" s="156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71"/>
      <c r="CQ32" s="171"/>
      <c r="CR32" s="171"/>
      <c r="CS32" s="171"/>
      <c r="CT32" s="171"/>
      <c r="CU32" s="171"/>
      <c r="CV32" s="159"/>
    </row>
    <row r="33" spans="6:100" ht="22.5" customHeight="1" thickTop="1" thickBot="1" x14ac:dyDescent="0.4">
      <c r="F33" s="169"/>
      <c r="G33" s="989"/>
      <c r="H33" s="949"/>
      <c r="I33" s="160" t="s">
        <v>14</v>
      </c>
      <c r="J33" s="161"/>
      <c r="K33" s="1039"/>
      <c r="L33" s="163" t="str">
        <f>LOOKUP(L32,$T$50:$T$59,$U$50:$U$59)</f>
        <v>Kmochova</v>
      </c>
      <c r="M33" s="951"/>
      <c r="N33" s="164" t="str">
        <f>LOOKUP(N32,$T$50:$T$59,$U$50:$U$59)</f>
        <v>Pečky</v>
      </c>
      <c r="O33" s="331"/>
      <c r="P33" s="333"/>
      <c r="Q33" s="329"/>
      <c r="R33" s="1041"/>
      <c r="T33" s="990">
        <v>11</v>
      </c>
      <c r="U33" s="998" t="str">
        <f>LOOKUP(T33,$B$2:$B$51,$C$2:$C$51)</f>
        <v>Velim</v>
      </c>
      <c r="V33" s="994">
        <f>AA31</f>
        <v>13</v>
      </c>
      <c r="W33" s="995" t="s">
        <v>10</v>
      </c>
      <c r="X33" s="995">
        <f>Y31</f>
        <v>25</v>
      </c>
      <c r="Y33" s="1016"/>
      <c r="Z33" s="1017"/>
      <c r="AA33" s="1018"/>
      <c r="AB33" s="996">
        <f>O24</f>
        <v>25</v>
      </c>
      <c r="AC33" s="995" t="s">
        <v>10</v>
      </c>
      <c r="AD33" s="1023">
        <f>Q24</f>
        <v>18</v>
      </c>
      <c r="AE33" s="1007">
        <f>V33+Y33+AB33</f>
        <v>38</v>
      </c>
      <c r="AF33" s="1009" t="s">
        <v>10</v>
      </c>
      <c r="AG33" s="1011">
        <f>X33+AA33+AD33</f>
        <v>43</v>
      </c>
      <c r="AH33" s="1001">
        <f>IF(AE33=0,0,AE33/AG33)</f>
        <v>0.88372093023255816</v>
      </c>
      <c r="AI33" s="1014">
        <f t="shared" ref="AI33" si="8">IF(AE33=0,"",AL33+AM33+AN33+(AH33/1000))</f>
        <v>3.0008837209302324</v>
      </c>
      <c r="AJ33" s="1005">
        <f>IF(AI33="","",RANK(AI33,AI31:AI36))</f>
        <v>2</v>
      </c>
      <c r="AL33" s="81">
        <f>IF(V33="",0,IF(V33&gt;X33,2,1))</f>
        <v>1</v>
      </c>
      <c r="AM33" s="81">
        <f>IF(Y33="",0,IF(Y33&gt;AA33,2,1))</f>
        <v>0</v>
      </c>
      <c r="AN33" s="144">
        <f>IF(AB33="",0,IF(AB33&gt;AD33,2,1))</f>
        <v>2</v>
      </c>
      <c r="AQ33" s="150"/>
      <c r="AR33" s="181"/>
      <c r="AS33" s="150"/>
      <c r="BD33" s="156"/>
      <c r="BE33" s="94" t="s">
        <v>21</v>
      </c>
      <c r="BF33" s="172">
        <f>BK31</f>
        <v>10</v>
      </c>
      <c r="BG33" s="96" t="s">
        <v>10</v>
      </c>
      <c r="BH33" s="173">
        <v>1</v>
      </c>
      <c r="BI33" s="173">
        <v>2</v>
      </c>
      <c r="BJ33" s="173">
        <v>3</v>
      </c>
      <c r="BK33" s="173">
        <v>4</v>
      </c>
      <c r="BL33" s="173">
        <v>5</v>
      </c>
      <c r="BM33" s="173">
        <v>6</v>
      </c>
      <c r="BN33" s="173">
        <v>7</v>
      </c>
      <c r="BO33" s="173">
        <v>8</v>
      </c>
      <c r="BP33" s="173">
        <v>9</v>
      </c>
      <c r="BQ33" s="173">
        <v>10</v>
      </c>
      <c r="BR33" s="173">
        <v>11</v>
      </c>
      <c r="BS33" s="173">
        <v>12</v>
      </c>
      <c r="BT33" s="173">
        <v>13</v>
      </c>
      <c r="BU33" s="173">
        <v>14</v>
      </c>
      <c r="BV33" s="173">
        <v>15</v>
      </c>
      <c r="BW33" s="173">
        <v>16</v>
      </c>
      <c r="BX33" s="173">
        <v>17</v>
      </c>
      <c r="BY33" s="173">
        <v>18</v>
      </c>
      <c r="BZ33" s="173">
        <v>19</v>
      </c>
      <c r="CA33" s="173">
        <v>20</v>
      </c>
      <c r="CB33" s="173">
        <v>21</v>
      </c>
      <c r="CC33" s="173">
        <v>22</v>
      </c>
      <c r="CD33" s="173">
        <v>23</v>
      </c>
      <c r="CE33" s="173">
        <v>24</v>
      </c>
      <c r="CF33" s="173">
        <v>25</v>
      </c>
      <c r="CG33" s="173">
        <v>26</v>
      </c>
      <c r="CH33" s="173">
        <v>27</v>
      </c>
      <c r="CI33" s="173">
        <v>28</v>
      </c>
      <c r="CJ33" s="173">
        <v>29</v>
      </c>
      <c r="CK33" s="173">
        <v>30</v>
      </c>
      <c r="CL33" s="173">
        <v>31</v>
      </c>
      <c r="CM33" s="173">
        <v>32</v>
      </c>
      <c r="CN33" s="173">
        <v>33</v>
      </c>
      <c r="CO33" s="173">
        <v>34</v>
      </c>
      <c r="CP33" s="174">
        <v>35</v>
      </c>
      <c r="CQ33" s="174">
        <v>36</v>
      </c>
      <c r="CR33" s="174">
        <v>37</v>
      </c>
      <c r="CS33" s="174">
        <v>38</v>
      </c>
      <c r="CT33" s="174">
        <v>39</v>
      </c>
      <c r="CU33" s="174">
        <v>40</v>
      </c>
      <c r="CV33" s="159"/>
    </row>
    <row r="34" spans="6:100" ht="22.5" customHeight="1" thickTop="1" thickBot="1" x14ac:dyDescent="0.35">
      <c r="G34" s="989" t="s">
        <v>30</v>
      </c>
      <c r="H34" s="948"/>
      <c r="I34" s="151">
        <v>17</v>
      </c>
      <c r="J34" s="152"/>
      <c r="K34" s="1038" t="s">
        <v>93</v>
      </c>
      <c r="L34" s="154" t="s">
        <v>94</v>
      </c>
      <c r="M34" s="950" t="s">
        <v>10</v>
      </c>
      <c r="N34" s="155" t="s">
        <v>95</v>
      </c>
      <c r="O34" s="330">
        <v>25</v>
      </c>
      <c r="P34" s="332" t="s">
        <v>10</v>
      </c>
      <c r="Q34" s="328">
        <v>22</v>
      </c>
      <c r="R34" s="1040" t="s">
        <v>96</v>
      </c>
      <c r="T34" s="990"/>
      <c r="U34" s="998"/>
      <c r="V34" s="999"/>
      <c r="W34" s="1015"/>
      <c r="X34" s="1015"/>
      <c r="Y34" s="1019"/>
      <c r="Z34" s="1020"/>
      <c r="AA34" s="1021"/>
      <c r="AB34" s="1022"/>
      <c r="AC34" s="1015"/>
      <c r="AD34" s="1024"/>
      <c r="AE34" s="1007"/>
      <c r="AF34" s="1009"/>
      <c r="AG34" s="1011"/>
      <c r="AH34" s="1001"/>
      <c r="AI34" s="1003"/>
      <c r="AJ34" s="1005"/>
      <c r="AQ34" s="150"/>
      <c r="AR34" s="181"/>
      <c r="AS34" s="150"/>
      <c r="BD34" s="156"/>
      <c r="BE34" s="175"/>
      <c r="BF34" s="176"/>
      <c r="BG34" s="177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9"/>
      <c r="CQ34" s="179"/>
      <c r="CR34" s="179"/>
      <c r="CS34" s="179"/>
      <c r="CT34" s="179"/>
      <c r="CU34" s="179"/>
      <c r="CV34" s="159"/>
    </row>
    <row r="35" spans="6:100" ht="22.5" customHeight="1" thickTop="1" thickBot="1" x14ac:dyDescent="0.4">
      <c r="G35" s="989"/>
      <c r="H35" s="949"/>
      <c r="I35" s="160" t="s">
        <v>14</v>
      </c>
      <c r="J35" s="161"/>
      <c r="K35" s="1039"/>
      <c r="L35" s="163" t="str">
        <f>IF(O26=Q26,"",IF(O26&gt;Q26,N27,L27))</f>
        <v>Masarykova</v>
      </c>
      <c r="M35" s="951"/>
      <c r="N35" s="164" t="str">
        <f>IF(O30=Q30,"",IF(O30&gt;Q30,N31,L31))</f>
        <v>Velim</v>
      </c>
      <c r="O35" s="331"/>
      <c r="P35" s="333"/>
      <c r="Q35" s="329"/>
      <c r="R35" s="1041"/>
      <c r="T35" s="990">
        <v>12</v>
      </c>
      <c r="U35" s="992" t="str">
        <f>LOOKUP(T35,$B$2:$B$51,$C$2:$C$51)</f>
        <v>Lipanská</v>
      </c>
      <c r="V35" s="994">
        <f>AD31</f>
        <v>13</v>
      </c>
      <c r="W35" s="995" t="s">
        <v>10</v>
      </c>
      <c r="X35" s="995">
        <f>AB31</f>
        <v>25</v>
      </c>
      <c r="Y35" s="996">
        <f>AD33</f>
        <v>18</v>
      </c>
      <c r="Z35" s="995" t="s">
        <v>10</v>
      </c>
      <c r="AA35" s="1023">
        <f>AB33</f>
        <v>25</v>
      </c>
      <c r="AB35" s="1016"/>
      <c r="AC35" s="1017"/>
      <c r="AD35" s="1018"/>
      <c r="AE35" s="1007">
        <f>V35+Y35+AB35</f>
        <v>31</v>
      </c>
      <c r="AF35" s="1009" t="s">
        <v>10</v>
      </c>
      <c r="AG35" s="1011">
        <f>X35+AA35+AD35</f>
        <v>50</v>
      </c>
      <c r="AH35" s="1001">
        <f>IF(AE35=0,0,AE35/AG35)</f>
        <v>0.62</v>
      </c>
      <c r="AI35" s="1014">
        <f t="shared" ref="AI35" si="9">IF(AE35=0,"",AL35+AM35+AN35+(AH35/1000))</f>
        <v>2.0006200000000001</v>
      </c>
      <c r="AJ35" s="1005">
        <f>IF(AI35="","",RANK(AI35,AI31:AI36))</f>
        <v>3</v>
      </c>
      <c r="AL35" s="81">
        <f>IF(V35="",0,IF(V35&gt;X35,2,1))</f>
        <v>1</v>
      </c>
      <c r="AM35" s="81">
        <f>IF(Y35="",0,IF(Y35&gt;AA35,2,1))</f>
        <v>1</v>
      </c>
      <c r="AN35" s="144">
        <f>IF(AB35="",0,IF(AB35&gt;AD35,2,1))</f>
        <v>0</v>
      </c>
      <c r="BD35" s="156"/>
      <c r="BE35" s="104" t="s">
        <v>21</v>
      </c>
      <c r="BF35" s="182">
        <f>CG31</f>
        <v>12</v>
      </c>
      <c r="BG35" s="106" t="s">
        <v>10</v>
      </c>
      <c r="BH35" s="173">
        <v>1</v>
      </c>
      <c r="BI35" s="173">
        <v>2</v>
      </c>
      <c r="BJ35" s="173">
        <v>3</v>
      </c>
      <c r="BK35" s="173">
        <v>4</v>
      </c>
      <c r="BL35" s="173">
        <v>5</v>
      </c>
      <c r="BM35" s="173">
        <v>6</v>
      </c>
      <c r="BN35" s="173">
        <v>7</v>
      </c>
      <c r="BO35" s="173">
        <v>8</v>
      </c>
      <c r="BP35" s="173">
        <v>9</v>
      </c>
      <c r="BQ35" s="173">
        <v>10</v>
      </c>
      <c r="BR35" s="173">
        <v>11</v>
      </c>
      <c r="BS35" s="173">
        <v>12</v>
      </c>
      <c r="BT35" s="173">
        <v>13</v>
      </c>
      <c r="BU35" s="173">
        <v>14</v>
      </c>
      <c r="BV35" s="173">
        <v>15</v>
      </c>
      <c r="BW35" s="173">
        <v>16</v>
      </c>
      <c r="BX35" s="173">
        <v>17</v>
      </c>
      <c r="BY35" s="173">
        <v>18</v>
      </c>
      <c r="BZ35" s="173">
        <v>19</v>
      </c>
      <c r="CA35" s="173">
        <v>20</v>
      </c>
      <c r="CB35" s="173">
        <v>21</v>
      </c>
      <c r="CC35" s="173">
        <v>22</v>
      </c>
      <c r="CD35" s="173">
        <v>23</v>
      </c>
      <c r="CE35" s="173">
        <v>24</v>
      </c>
      <c r="CF35" s="173">
        <v>25</v>
      </c>
      <c r="CG35" s="173">
        <v>26</v>
      </c>
      <c r="CH35" s="173">
        <v>27</v>
      </c>
      <c r="CI35" s="173">
        <v>28</v>
      </c>
      <c r="CJ35" s="173">
        <v>29</v>
      </c>
      <c r="CK35" s="173">
        <v>30</v>
      </c>
      <c r="CL35" s="173">
        <v>31</v>
      </c>
      <c r="CM35" s="173">
        <v>32</v>
      </c>
      <c r="CN35" s="173">
        <v>33</v>
      </c>
      <c r="CO35" s="173">
        <v>34</v>
      </c>
      <c r="CP35" s="174">
        <v>35</v>
      </c>
      <c r="CQ35" s="174">
        <v>36</v>
      </c>
      <c r="CR35" s="174">
        <v>37</v>
      </c>
      <c r="CS35" s="174">
        <v>38</v>
      </c>
      <c r="CT35" s="174">
        <v>39</v>
      </c>
      <c r="CU35" s="174">
        <v>40</v>
      </c>
      <c r="CV35" s="159"/>
    </row>
    <row r="36" spans="6:100" ht="22.5" customHeight="1" thickTop="1" thickBot="1" x14ac:dyDescent="0.35">
      <c r="G36" s="989" t="s">
        <v>30</v>
      </c>
      <c r="H36" s="948"/>
      <c r="I36" s="151">
        <v>18</v>
      </c>
      <c r="J36" s="152"/>
      <c r="K36" s="1038" t="s">
        <v>112</v>
      </c>
      <c r="L36" s="154" t="s">
        <v>113</v>
      </c>
      <c r="M36" s="950" t="s">
        <v>10</v>
      </c>
      <c r="N36" s="155" t="s">
        <v>114</v>
      </c>
      <c r="O36" s="330">
        <v>11</v>
      </c>
      <c r="P36" s="332" t="s">
        <v>10</v>
      </c>
      <c r="Q36" s="328">
        <v>25</v>
      </c>
      <c r="R36" s="1040" t="s">
        <v>96</v>
      </c>
      <c r="T36" s="991"/>
      <c r="U36" s="993"/>
      <c r="V36" s="406"/>
      <c r="W36" s="407"/>
      <c r="X36" s="407"/>
      <c r="Y36" s="409"/>
      <c r="Z36" s="407"/>
      <c r="AA36" s="408"/>
      <c r="AB36" s="1028"/>
      <c r="AC36" s="1029"/>
      <c r="AD36" s="1030"/>
      <c r="AE36" s="1031"/>
      <c r="AF36" s="1032"/>
      <c r="AG36" s="1033"/>
      <c r="AH36" s="1025"/>
      <c r="AI36" s="1026"/>
      <c r="AJ36" s="1027"/>
      <c r="AM36" s="183"/>
      <c r="AN36" s="184"/>
      <c r="BD36" s="185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7"/>
    </row>
    <row r="37" spans="6:100" ht="22.5" customHeight="1" thickTop="1" thickBot="1" x14ac:dyDescent="0.35">
      <c r="G37" s="989"/>
      <c r="H37" s="949"/>
      <c r="I37" s="160" t="s">
        <v>14</v>
      </c>
      <c r="J37" s="161"/>
      <c r="K37" s="1039"/>
      <c r="L37" s="163" t="str">
        <f>IF(O28=Q28,"",IF(O28&gt;Q28,N29,L29))</f>
        <v>Prok.Velikého</v>
      </c>
      <c r="M37" s="951"/>
      <c r="N37" s="164" t="str">
        <f>IF(O32=Q32,"",IF(O32&lt;Q32,L33,N33))</f>
        <v>Pečky</v>
      </c>
      <c r="O37" s="331"/>
      <c r="P37" s="333"/>
      <c r="Q37" s="329"/>
      <c r="R37" s="1041"/>
      <c r="T37" s="188"/>
      <c r="U37" s="189"/>
      <c r="AM37" s="183"/>
      <c r="AN37" s="184"/>
      <c r="BD37" s="146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8"/>
    </row>
    <row r="38" spans="6:100" ht="22.5" customHeight="1" thickTop="1" thickBot="1" x14ac:dyDescent="0.35">
      <c r="G38" s="989" t="s">
        <v>33</v>
      </c>
      <c r="H38" s="948"/>
      <c r="I38" s="151">
        <f>I34+2</f>
        <v>19</v>
      </c>
      <c r="J38" s="152"/>
      <c r="K38" s="1038" t="s">
        <v>97</v>
      </c>
      <c r="L38" s="154" t="s">
        <v>98</v>
      </c>
      <c r="M38" s="950" t="s">
        <v>10</v>
      </c>
      <c r="N38" s="155" t="s">
        <v>99</v>
      </c>
      <c r="O38" s="330">
        <v>25</v>
      </c>
      <c r="P38" s="332" t="s">
        <v>10</v>
      </c>
      <c r="Q38" s="328">
        <v>20</v>
      </c>
      <c r="R38" s="1040" t="s">
        <v>100</v>
      </c>
      <c r="T38" s="1056" t="s">
        <v>109</v>
      </c>
      <c r="U38" s="1057"/>
      <c r="V38" s="1057"/>
      <c r="W38" s="1057"/>
      <c r="X38" s="1057"/>
      <c r="Y38" s="1057"/>
      <c r="Z38" s="1058"/>
      <c r="AM38" s="183"/>
      <c r="AN38" s="184"/>
      <c r="AU38" t="str">
        <f>G10</f>
        <v>2. KOLO</v>
      </c>
      <c r="AV38">
        <f>H10</f>
        <v>0</v>
      </c>
      <c r="AW38">
        <f t="shared" ref="AW38:BB39" si="10">I10</f>
        <v>5</v>
      </c>
      <c r="AX38">
        <f t="shared" si="10"/>
        <v>0</v>
      </c>
      <c r="AY38" t="str">
        <f t="shared" si="10"/>
        <v>skupina</v>
      </c>
      <c r="AZ38">
        <f t="shared" si="10"/>
        <v>1</v>
      </c>
      <c r="BA38" t="str">
        <f t="shared" si="10"/>
        <v>:</v>
      </c>
      <c r="BB38">
        <f t="shared" si="10"/>
        <v>2</v>
      </c>
      <c r="BD38" s="156"/>
      <c r="BE38" s="959" t="str">
        <f>AU38</f>
        <v>2. KOLO</v>
      </c>
      <c r="BF38" s="959"/>
      <c r="BG38" s="959"/>
      <c r="BH38" s="157"/>
      <c r="BI38" s="966"/>
      <c r="BJ38" s="966"/>
      <c r="BK38" s="966"/>
      <c r="BL38" s="966"/>
      <c r="BM38" s="158"/>
      <c r="BN38" s="158"/>
      <c r="BO38" s="158"/>
      <c r="BP38" s="158"/>
      <c r="BQ38" s="158"/>
      <c r="BR38" s="158"/>
      <c r="BS38" s="966"/>
      <c r="BT38" s="967"/>
      <c r="BU38" s="968">
        <f>AW38</f>
        <v>5</v>
      </c>
      <c r="BV38" s="968"/>
      <c r="BW38" s="968"/>
      <c r="BX38" s="968"/>
      <c r="BY38" s="968"/>
      <c r="BZ38" s="969" t="s">
        <v>81</v>
      </c>
      <c r="CA38" s="969"/>
      <c r="CB38" s="969"/>
      <c r="CC38" s="158"/>
      <c r="CD38" s="158"/>
      <c r="CE38" s="158"/>
      <c r="CF38" s="158"/>
      <c r="CG38" s="158"/>
      <c r="CH38" s="158"/>
      <c r="CI38" s="158"/>
      <c r="CJ38" s="158"/>
      <c r="CK38" s="970" t="str">
        <f>AY38</f>
        <v>skupina</v>
      </c>
      <c r="CL38" s="970"/>
      <c r="CM38" s="970"/>
      <c r="CN38" s="970"/>
      <c r="CO38" s="959" t="str">
        <f>AY39</f>
        <v>A</v>
      </c>
      <c r="CP38" s="959"/>
      <c r="CQ38" s="960" t="s">
        <v>13</v>
      </c>
      <c r="CR38" s="960"/>
      <c r="CS38" s="960"/>
      <c r="CT38" s="1050"/>
      <c r="CU38" s="1051"/>
      <c r="CV38" s="159"/>
    </row>
    <row r="39" spans="6:100" ht="22.5" customHeight="1" thickTop="1" thickBot="1" x14ac:dyDescent="0.35">
      <c r="G39" s="989"/>
      <c r="H39" s="949"/>
      <c r="I39" s="160" t="s">
        <v>14</v>
      </c>
      <c r="J39" s="161"/>
      <c r="K39" s="1039"/>
      <c r="L39" s="163" t="str">
        <f>IF(O26=Q26,"",IF(O26&gt;Q26,L27,N27))</f>
        <v>Ovčárecká</v>
      </c>
      <c r="M39" s="951"/>
      <c r="N39" s="164" t="str">
        <f>IF(O30=Q30,"",IF(O30&gt;Q30,L31,N31))</f>
        <v>Gymnázium</v>
      </c>
      <c r="O39" s="331"/>
      <c r="P39" s="333"/>
      <c r="Q39" s="329"/>
      <c r="R39" s="1041"/>
      <c r="T39" s="217"/>
      <c r="U39" s="218"/>
      <c r="V39" s="219"/>
      <c r="W39" s="219"/>
      <c r="X39" s="219"/>
      <c r="Y39" s="219"/>
      <c r="Z39" s="220"/>
      <c r="AM39" s="183"/>
      <c r="AN39" s="196"/>
      <c r="AW39" t="str">
        <f t="shared" si="10"/>
        <v>zápas</v>
      </c>
      <c r="AX39">
        <f t="shared" si="10"/>
        <v>0</v>
      </c>
      <c r="AY39" t="str">
        <f t="shared" si="10"/>
        <v>A</v>
      </c>
      <c r="AZ39" t="str">
        <f t="shared" si="10"/>
        <v>Ovčárecká</v>
      </c>
      <c r="BA39">
        <f t="shared" si="10"/>
        <v>0</v>
      </c>
      <c r="BB39" t="str">
        <f t="shared" si="10"/>
        <v>Pečky</v>
      </c>
      <c r="BD39" s="156"/>
      <c r="BE39" s="959"/>
      <c r="BF39" s="959"/>
      <c r="BG39" s="959"/>
      <c r="BH39" s="157"/>
      <c r="BI39" s="966"/>
      <c r="BJ39" s="966"/>
      <c r="BK39" s="966"/>
      <c r="BL39" s="966"/>
      <c r="BM39" s="158"/>
      <c r="BN39" s="158"/>
      <c r="BO39" s="158"/>
      <c r="BP39" s="158"/>
      <c r="BQ39" s="158"/>
      <c r="BR39" s="158"/>
      <c r="BS39" s="967"/>
      <c r="BT39" s="967"/>
      <c r="BU39" s="968"/>
      <c r="BV39" s="968"/>
      <c r="BW39" s="968"/>
      <c r="BX39" s="968"/>
      <c r="BY39" s="968"/>
      <c r="BZ39" s="969"/>
      <c r="CA39" s="969"/>
      <c r="CB39" s="969"/>
      <c r="CC39" s="158"/>
      <c r="CD39" s="158"/>
      <c r="CE39" s="158"/>
      <c r="CF39" s="158"/>
      <c r="CG39" s="158"/>
      <c r="CH39" s="158"/>
      <c r="CI39" s="158"/>
      <c r="CJ39" s="158"/>
      <c r="CK39" s="970"/>
      <c r="CL39" s="970"/>
      <c r="CM39" s="970"/>
      <c r="CN39" s="970"/>
      <c r="CO39" s="959"/>
      <c r="CP39" s="959"/>
      <c r="CQ39" s="960"/>
      <c r="CR39" s="960"/>
      <c r="CS39" s="960"/>
      <c r="CT39" s="1052"/>
      <c r="CU39" s="1053"/>
      <c r="CV39" s="159"/>
    </row>
    <row r="40" spans="6:100" ht="22.5" customHeight="1" thickTop="1" thickBot="1" x14ac:dyDescent="0.35">
      <c r="F40" s="165"/>
      <c r="G40" s="989" t="s">
        <v>33</v>
      </c>
      <c r="H40" s="948"/>
      <c r="I40" s="151">
        <v>20</v>
      </c>
      <c r="J40" s="152"/>
      <c r="K40" s="1038" t="s">
        <v>117</v>
      </c>
      <c r="L40" s="154" t="s">
        <v>118</v>
      </c>
      <c r="M40" s="950" t="s">
        <v>10</v>
      </c>
      <c r="N40" s="155" t="s">
        <v>119</v>
      </c>
      <c r="O40" s="330">
        <v>15</v>
      </c>
      <c r="P40" s="332" t="s">
        <v>10</v>
      </c>
      <c r="Q40" s="328">
        <v>25</v>
      </c>
      <c r="R40" s="1040" t="s">
        <v>100</v>
      </c>
      <c r="T40" s="217"/>
      <c r="U40" s="1055" t="str">
        <f>IF(O48=Q48,"",IF(O48&gt;Q48,L49,N49))</f>
        <v>Kmochova</v>
      </c>
      <c r="V40" s="1055"/>
      <c r="W40" s="221"/>
      <c r="X40" s="222" t="s">
        <v>111</v>
      </c>
      <c r="Y40" s="219"/>
      <c r="Z40" s="220"/>
      <c r="AM40" s="183"/>
      <c r="AN40" s="196"/>
      <c r="AO40" s="180"/>
      <c r="BD40" s="156"/>
      <c r="BE40" s="167"/>
      <c r="BF40" s="167"/>
      <c r="BG40" s="167"/>
      <c r="BH40" s="167"/>
      <c r="BI40" s="587" t="s">
        <v>16</v>
      </c>
      <c r="BJ40" s="587"/>
      <c r="BK40" s="168">
        <f>AZ38</f>
        <v>1</v>
      </c>
      <c r="BL40" s="91" t="s">
        <v>17</v>
      </c>
      <c r="BM40" s="997" t="str">
        <f>AZ39</f>
        <v>Ovčárecká</v>
      </c>
      <c r="BN40" s="997"/>
      <c r="BO40" s="997"/>
      <c r="BP40" s="997"/>
      <c r="BQ40" s="997"/>
      <c r="BR40" s="997"/>
      <c r="BS40" s="997"/>
      <c r="BT40" s="997"/>
      <c r="BU40" s="997"/>
      <c r="BV40" s="997"/>
      <c r="BW40" s="997"/>
      <c r="BX40" s="997"/>
      <c r="BY40" s="997"/>
      <c r="BZ40" s="167"/>
      <c r="CA40" s="167"/>
      <c r="CB40" s="167"/>
      <c r="CC40" s="167"/>
      <c r="CD40" s="167"/>
      <c r="CE40" s="587" t="s">
        <v>16</v>
      </c>
      <c r="CF40" s="587"/>
      <c r="CG40" s="168">
        <f>BB38</f>
        <v>2</v>
      </c>
      <c r="CH40" s="91" t="s">
        <v>17</v>
      </c>
      <c r="CI40" s="997" t="str">
        <f>BB39</f>
        <v>Pečky</v>
      </c>
      <c r="CJ40" s="997"/>
      <c r="CK40" s="997"/>
      <c r="CL40" s="997"/>
      <c r="CM40" s="997"/>
      <c r="CN40" s="997"/>
      <c r="CO40" s="997"/>
      <c r="CP40" s="997"/>
      <c r="CQ40" s="997"/>
      <c r="CR40" s="997"/>
      <c r="CS40" s="997"/>
      <c r="CT40" s="997"/>
      <c r="CU40" s="997"/>
      <c r="CV40" s="159"/>
    </row>
    <row r="41" spans="6:100" ht="22.5" customHeight="1" thickTop="1" thickBot="1" x14ac:dyDescent="0.35">
      <c r="F41" s="169"/>
      <c r="G41" s="989"/>
      <c r="H41" s="949"/>
      <c r="I41" s="160" t="s">
        <v>14</v>
      </c>
      <c r="J41" s="161"/>
      <c r="K41" s="1039"/>
      <c r="L41" s="163" t="str">
        <f>IF(O28=Q28,"",IF(O28&lt;Q28,N29,L29))</f>
        <v>Mnichovická</v>
      </c>
      <c r="M41" s="951"/>
      <c r="N41" s="164" t="str">
        <f>IF(O32=Q32,"",IF(O32&gt;Q32,L33,N33))</f>
        <v>Kmochova</v>
      </c>
      <c r="O41" s="331"/>
      <c r="P41" s="333"/>
      <c r="Q41" s="329"/>
      <c r="R41" s="1041"/>
      <c r="T41" s="217"/>
      <c r="U41" s="1054" t="str">
        <f>IF(O48=Q48,"",IF(O48&gt;Q48,N49,L49))</f>
        <v>Ovčárecká</v>
      </c>
      <c r="V41" s="1054"/>
      <c r="W41" s="223"/>
      <c r="X41" s="224" t="s">
        <v>115</v>
      </c>
      <c r="Y41" s="219"/>
      <c r="Z41" s="220"/>
      <c r="AM41" s="183"/>
      <c r="AN41" s="184"/>
      <c r="AO41" s="180"/>
      <c r="BD41" s="156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71"/>
      <c r="CQ41" s="171"/>
      <c r="CR41" s="171"/>
      <c r="CS41" s="171"/>
      <c r="CT41" s="171"/>
      <c r="CU41" s="171"/>
      <c r="CV41" s="159"/>
    </row>
    <row r="42" spans="6:100" ht="22.5" customHeight="1" thickTop="1" thickBot="1" x14ac:dyDescent="0.4">
      <c r="F42" s="165"/>
      <c r="G42" s="989" t="s">
        <v>33</v>
      </c>
      <c r="H42" s="948"/>
      <c r="I42" s="151">
        <v>21</v>
      </c>
      <c r="J42" s="152"/>
      <c r="K42" s="1038" t="s">
        <v>121</v>
      </c>
      <c r="L42" s="154" t="s">
        <v>122</v>
      </c>
      <c r="M42" s="950" t="s">
        <v>10</v>
      </c>
      <c r="N42" s="155" t="s">
        <v>123</v>
      </c>
      <c r="O42" s="330">
        <v>25</v>
      </c>
      <c r="P42" s="332" t="s">
        <v>10</v>
      </c>
      <c r="Q42" s="328">
        <v>14</v>
      </c>
      <c r="R42" s="202" t="s">
        <v>103</v>
      </c>
      <c r="T42" s="217"/>
      <c r="U42" s="1054" t="str">
        <f>IF(O46=Q46,"",IF(O46&gt;Q46,L47,N47))</f>
        <v>Mnichovická</v>
      </c>
      <c r="V42" s="1054"/>
      <c r="W42" s="223"/>
      <c r="X42" s="224" t="s">
        <v>116</v>
      </c>
      <c r="Y42" s="219"/>
      <c r="Z42" s="220"/>
      <c r="AM42" s="183"/>
      <c r="AN42" s="184"/>
      <c r="AO42" s="180"/>
      <c r="AQ42" s="150"/>
      <c r="AR42" s="181"/>
      <c r="AS42" s="150"/>
      <c r="BD42" s="156"/>
      <c r="BE42" s="94" t="s">
        <v>21</v>
      </c>
      <c r="BF42" s="172">
        <f>BK40</f>
        <v>1</v>
      </c>
      <c r="BG42" s="96" t="s">
        <v>10</v>
      </c>
      <c r="BH42" s="173">
        <v>1</v>
      </c>
      <c r="BI42" s="173">
        <v>2</v>
      </c>
      <c r="BJ42" s="173">
        <v>3</v>
      </c>
      <c r="BK42" s="173">
        <v>4</v>
      </c>
      <c r="BL42" s="173">
        <v>5</v>
      </c>
      <c r="BM42" s="173">
        <v>6</v>
      </c>
      <c r="BN42" s="173">
        <v>7</v>
      </c>
      <c r="BO42" s="173">
        <v>8</v>
      </c>
      <c r="BP42" s="173">
        <v>9</v>
      </c>
      <c r="BQ42" s="173">
        <v>10</v>
      </c>
      <c r="BR42" s="173">
        <v>11</v>
      </c>
      <c r="BS42" s="173">
        <v>12</v>
      </c>
      <c r="BT42" s="173">
        <v>13</v>
      </c>
      <c r="BU42" s="173">
        <v>14</v>
      </c>
      <c r="BV42" s="173">
        <v>15</v>
      </c>
      <c r="BW42" s="173">
        <v>16</v>
      </c>
      <c r="BX42" s="173">
        <v>17</v>
      </c>
      <c r="BY42" s="173">
        <v>18</v>
      </c>
      <c r="BZ42" s="173">
        <v>19</v>
      </c>
      <c r="CA42" s="173">
        <v>20</v>
      </c>
      <c r="CB42" s="173">
        <v>21</v>
      </c>
      <c r="CC42" s="173">
        <v>22</v>
      </c>
      <c r="CD42" s="173">
        <v>23</v>
      </c>
      <c r="CE42" s="173">
        <v>24</v>
      </c>
      <c r="CF42" s="173">
        <v>25</v>
      </c>
      <c r="CG42" s="173">
        <v>26</v>
      </c>
      <c r="CH42" s="173">
        <v>27</v>
      </c>
      <c r="CI42" s="173">
        <v>28</v>
      </c>
      <c r="CJ42" s="173">
        <v>29</v>
      </c>
      <c r="CK42" s="173">
        <v>30</v>
      </c>
      <c r="CL42" s="173">
        <v>31</v>
      </c>
      <c r="CM42" s="173">
        <v>32</v>
      </c>
      <c r="CN42" s="173">
        <v>33</v>
      </c>
      <c r="CO42" s="173">
        <v>34</v>
      </c>
      <c r="CP42" s="174">
        <v>35</v>
      </c>
      <c r="CQ42" s="174">
        <v>36</v>
      </c>
      <c r="CR42" s="174">
        <v>37</v>
      </c>
      <c r="CS42" s="174">
        <v>38</v>
      </c>
      <c r="CT42" s="174">
        <v>39</v>
      </c>
      <c r="CU42" s="174">
        <v>40</v>
      </c>
      <c r="CV42" s="159"/>
    </row>
    <row r="43" spans="6:100" ht="22.5" customHeight="1" thickTop="1" thickBot="1" x14ac:dyDescent="0.35">
      <c r="F43" s="169"/>
      <c r="G43" s="989"/>
      <c r="H43" s="949"/>
      <c r="I43" s="160" t="s">
        <v>14</v>
      </c>
      <c r="J43" s="161"/>
      <c r="K43" s="1039"/>
      <c r="L43" s="163" t="str">
        <f>IF(O34=Q34,"",IF(O34&gt;Q34,N35,L35))</f>
        <v>Velim</v>
      </c>
      <c r="M43" s="951"/>
      <c r="N43" s="164" t="str">
        <f>IF(O36=Q36,"",IF(O36&gt;Q36,N37,L37))</f>
        <v>Prok.Velikého</v>
      </c>
      <c r="O43" s="331"/>
      <c r="P43" s="333"/>
      <c r="Q43" s="329"/>
      <c r="R43" s="203" t="s">
        <v>125</v>
      </c>
      <c r="T43" s="217"/>
      <c r="U43" s="1054" t="str">
        <f>IF(O46=Q46,"",IF(O46&gt;Q46,N47,L47))</f>
        <v>Gymnázium</v>
      </c>
      <c r="V43" s="1054"/>
      <c r="W43" s="223"/>
      <c r="X43" s="224" t="s">
        <v>120</v>
      </c>
      <c r="Y43" s="219"/>
      <c r="Z43" s="220"/>
      <c r="AO43" s="180"/>
      <c r="AQ43" s="150"/>
      <c r="AR43" s="181"/>
      <c r="AS43" s="150"/>
      <c r="BD43" s="156"/>
      <c r="BE43" s="175"/>
      <c r="BF43" s="176"/>
      <c r="BG43" s="177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9"/>
      <c r="CQ43" s="179"/>
      <c r="CR43" s="179"/>
      <c r="CS43" s="179"/>
      <c r="CT43" s="179"/>
      <c r="CU43" s="179"/>
      <c r="CV43" s="159"/>
    </row>
    <row r="44" spans="6:100" ht="22.5" customHeight="1" thickTop="1" thickBot="1" x14ac:dyDescent="0.4">
      <c r="F44" s="165"/>
      <c r="G44" s="989" t="s">
        <v>36</v>
      </c>
      <c r="H44" s="948"/>
      <c r="I44" s="151">
        <v>22</v>
      </c>
      <c r="J44" s="152"/>
      <c r="K44" s="1038" t="s">
        <v>75</v>
      </c>
      <c r="L44" s="154" t="s">
        <v>101</v>
      </c>
      <c r="M44" s="950" t="s">
        <v>10</v>
      </c>
      <c r="N44" s="155" t="s">
        <v>102</v>
      </c>
      <c r="O44" s="330">
        <v>13</v>
      </c>
      <c r="P44" s="332" t="s">
        <v>10</v>
      </c>
      <c r="Q44" s="328">
        <v>25</v>
      </c>
      <c r="R44" s="202" t="s">
        <v>103</v>
      </c>
      <c r="T44" s="217"/>
      <c r="U44" s="1054" t="str">
        <f>IF(O44=Q44,"",IF(O44&gt;Q44,L45,N45))</f>
        <v>Pečky</v>
      </c>
      <c r="V44" s="1054"/>
      <c r="W44" s="223"/>
      <c r="X44" s="224" t="s">
        <v>104</v>
      </c>
      <c r="Y44" s="219"/>
      <c r="Z44" s="220"/>
      <c r="AO44" s="197"/>
      <c r="AQ44" s="150"/>
      <c r="AR44" s="181"/>
      <c r="AS44" s="150"/>
      <c r="BD44" s="156"/>
      <c r="BE44" s="104" t="s">
        <v>21</v>
      </c>
      <c r="BF44" s="182">
        <f>CG40</f>
        <v>2</v>
      </c>
      <c r="BG44" s="106" t="s">
        <v>10</v>
      </c>
      <c r="BH44" s="173">
        <v>1</v>
      </c>
      <c r="BI44" s="173">
        <v>2</v>
      </c>
      <c r="BJ44" s="173">
        <v>3</v>
      </c>
      <c r="BK44" s="173">
        <v>4</v>
      </c>
      <c r="BL44" s="173">
        <v>5</v>
      </c>
      <c r="BM44" s="173">
        <v>6</v>
      </c>
      <c r="BN44" s="173">
        <v>7</v>
      </c>
      <c r="BO44" s="173">
        <v>8</v>
      </c>
      <c r="BP44" s="173">
        <v>9</v>
      </c>
      <c r="BQ44" s="173">
        <v>10</v>
      </c>
      <c r="BR44" s="173">
        <v>11</v>
      </c>
      <c r="BS44" s="173">
        <v>12</v>
      </c>
      <c r="BT44" s="173">
        <v>13</v>
      </c>
      <c r="BU44" s="173">
        <v>14</v>
      </c>
      <c r="BV44" s="173">
        <v>15</v>
      </c>
      <c r="BW44" s="173">
        <v>16</v>
      </c>
      <c r="BX44" s="173">
        <v>17</v>
      </c>
      <c r="BY44" s="173">
        <v>18</v>
      </c>
      <c r="BZ44" s="173">
        <v>19</v>
      </c>
      <c r="CA44" s="173">
        <v>20</v>
      </c>
      <c r="CB44" s="173">
        <v>21</v>
      </c>
      <c r="CC44" s="173">
        <v>22</v>
      </c>
      <c r="CD44" s="173">
        <v>23</v>
      </c>
      <c r="CE44" s="173">
        <v>24</v>
      </c>
      <c r="CF44" s="173">
        <v>25</v>
      </c>
      <c r="CG44" s="173">
        <v>26</v>
      </c>
      <c r="CH44" s="173">
        <v>27</v>
      </c>
      <c r="CI44" s="173">
        <v>28</v>
      </c>
      <c r="CJ44" s="173">
        <v>29</v>
      </c>
      <c r="CK44" s="173">
        <v>30</v>
      </c>
      <c r="CL44" s="173">
        <v>31</v>
      </c>
      <c r="CM44" s="173">
        <v>32</v>
      </c>
      <c r="CN44" s="173">
        <v>33</v>
      </c>
      <c r="CO44" s="173">
        <v>34</v>
      </c>
      <c r="CP44" s="174">
        <v>35</v>
      </c>
      <c r="CQ44" s="174">
        <v>36</v>
      </c>
      <c r="CR44" s="174">
        <v>37</v>
      </c>
      <c r="CS44" s="174">
        <v>38</v>
      </c>
      <c r="CT44" s="174">
        <v>39</v>
      </c>
      <c r="CU44" s="174">
        <v>40</v>
      </c>
      <c r="CV44" s="159"/>
    </row>
    <row r="45" spans="6:100" ht="22.5" customHeight="1" thickTop="1" thickBot="1" x14ac:dyDescent="0.35">
      <c r="F45" s="169"/>
      <c r="G45" s="989"/>
      <c r="H45" s="949"/>
      <c r="I45" s="160" t="s">
        <v>14</v>
      </c>
      <c r="J45" s="161"/>
      <c r="K45" s="1039"/>
      <c r="L45" s="163" t="str">
        <f>IF(O34=Q34,"",IF(O34&gt;Q34,L35,N35))</f>
        <v>Masarykova</v>
      </c>
      <c r="M45" s="951"/>
      <c r="N45" s="164" t="str">
        <f>IF(O36=Q36,"",IF(O36&gt;Q36,L37,N37))</f>
        <v>Pečky</v>
      </c>
      <c r="O45" s="331"/>
      <c r="P45" s="333"/>
      <c r="Q45" s="329"/>
      <c r="R45" s="203" t="s">
        <v>104</v>
      </c>
      <c r="T45" s="217"/>
      <c r="U45" s="1054" t="str">
        <f>IF(O44=Q44,"",IF(O44&gt;Q44,N45,L45))</f>
        <v>Masarykova</v>
      </c>
      <c r="V45" s="1054"/>
      <c r="W45" s="223"/>
      <c r="X45" s="224" t="s">
        <v>124</v>
      </c>
      <c r="Y45" s="219"/>
      <c r="Z45" s="220"/>
      <c r="AO45" s="197"/>
      <c r="AQ45" s="150"/>
      <c r="AR45" s="181"/>
      <c r="AS45" s="150"/>
      <c r="BD45" s="185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186"/>
      <c r="CQ45" s="186"/>
      <c r="CR45" s="186"/>
      <c r="CS45" s="186"/>
      <c r="CT45" s="186"/>
      <c r="CU45" s="186"/>
      <c r="CV45" s="187"/>
    </row>
    <row r="46" spans="6:100" ht="22.5" customHeight="1" thickTop="1" thickBot="1" x14ac:dyDescent="0.35">
      <c r="G46" s="989" t="s">
        <v>36</v>
      </c>
      <c r="H46" s="948"/>
      <c r="I46" s="151">
        <v>23</v>
      </c>
      <c r="J46" s="152"/>
      <c r="K46" s="1038" t="s">
        <v>74</v>
      </c>
      <c r="L46" s="154" t="s">
        <v>126</v>
      </c>
      <c r="M46" s="950" t="s">
        <v>10</v>
      </c>
      <c r="N46" s="155" t="s">
        <v>127</v>
      </c>
      <c r="O46" s="330">
        <v>14</v>
      </c>
      <c r="P46" s="332" t="s">
        <v>10</v>
      </c>
      <c r="Q46" s="328">
        <v>25</v>
      </c>
      <c r="R46" s="202" t="s">
        <v>103</v>
      </c>
      <c r="S46" s="225"/>
      <c r="T46" s="217"/>
      <c r="U46" s="1054" t="str">
        <f>IF(O42=Q42,"",IF(O42&gt;Q42,L43,N43))</f>
        <v>Velim</v>
      </c>
      <c r="V46" s="1054"/>
      <c r="W46" s="223"/>
      <c r="X46" s="224" t="s">
        <v>125</v>
      </c>
      <c r="Y46" s="219"/>
      <c r="Z46" s="220"/>
      <c r="AQ46" s="150"/>
      <c r="AR46" s="181"/>
      <c r="AS46" s="150"/>
      <c r="BD46" s="146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8"/>
    </row>
    <row r="47" spans="6:100" ht="22.5" customHeight="1" thickTop="1" thickBot="1" x14ac:dyDescent="0.35">
      <c r="G47" s="989"/>
      <c r="H47" s="949"/>
      <c r="I47" s="160" t="s">
        <v>14</v>
      </c>
      <c r="J47" s="161"/>
      <c r="K47" s="1039"/>
      <c r="L47" s="163" t="str">
        <f>IF(O38=Q38,"",IF(O38&gt;Q38,N39,L39))</f>
        <v>Gymnázium</v>
      </c>
      <c r="M47" s="951"/>
      <c r="N47" s="164" t="str">
        <f>IF(O40=Q40,"",IF(O40&gt;Q40,N41,L41))</f>
        <v>Mnichovická</v>
      </c>
      <c r="O47" s="331"/>
      <c r="P47" s="333"/>
      <c r="Q47" s="329"/>
      <c r="R47" s="203" t="s">
        <v>116</v>
      </c>
      <c r="S47" s="225"/>
      <c r="T47" s="227"/>
      <c r="U47" s="1054" t="str">
        <f>IF(O42=Q42,"",IF(O42&gt;Q42,N43,L43))</f>
        <v>Prok.Velikého</v>
      </c>
      <c r="V47" s="1054"/>
      <c r="W47" s="228"/>
      <c r="X47" s="224" t="s">
        <v>128</v>
      </c>
      <c r="Y47" s="219"/>
      <c r="Z47" s="220"/>
      <c r="AQ47" s="150"/>
      <c r="AR47" s="181"/>
      <c r="AS47" s="150"/>
      <c r="AU47" t="str">
        <f>G12</f>
        <v>2. KOLO</v>
      </c>
      <c r="AV47">
        <f>H12</f>
        <v>0</v>
      </c>
      <c r="AW47">
        <f t="shared" ref="AW47:BB48" si="11">I12</f>
        <v>6</v>
      </c>
      <c r="AX47">
        <f t="shared" si="11"/>
        <v>0</v>
      </c>
      <c r="AY47" t="str">
        <f t="shared" si="11"/>
        <v>skupina</v>
      </c>
      <c r="AZ47">
        <f t="shared" si="11"/>
        <v>4</v>
      </c>
      <c r="BA47" t="str">
        <f t="shared" si="11"/>
        <v>:</v>
      </c>
      <c r="BB47">
        <f t="shared" si="11"/>
        <v>5</v>
      </c>
      <c r="BD47" s="156"/>
      <c r="BE47" s="959" t="str">
        <f>AU47</f>
        <v>2. KOLO</v>
      </c>
      <c r="BF47" s="959"/>
      <c r="BG47" s="959"/>
      <c r="BH47" s="157"/>
      <c r="BI47" s="966"/>
      <c r="BJ47" s="966"/>
      <c r="BK47" s="966"/>
      <c r="BL47" s="966"/>
      <c r="BM47" s="158"/>
      <c r="BN47" s="158"/>
      <c r="BO47" s="158"/>
      <c r="BP47" s="158"/>
      <c r="BQ47" s="158"/>
      <c r="BR47" s="158"/>
      <c r="BS47" s="966"/>
      <c r="BT47" s="967"/>
      <c r="BU47" s="968">
        <f>AW47</f>
        <v>6</v>
      </c>
      <c r="BV47" s="968"/>
      <c r="BW47" s="968"/>
      <c r="BX47" s="968"/>
      <c r="BY47" s="968"/>
      <c r="BZ47" s="969" t="s">
        <v>81</v>
      </c>
      <c r="CA47" s="969"/>
      <c r="CB47" s="969"/>
      <c r="CC47" s="158"/>
      <c r="CD47" s="158"/>
      <c r="CE47" s="158"/>
      <c r="CF47" s="158"/>
      <c r="CG47" s="158"/>
      <c r="CH47" s="158"/>
      <c r="CI47" s="158"/>
      <c r="CJ47" s="158"/>
      <c r="CK47" s="970" t="str">
        <f>AY47</f>
        <v>skupina</v>
      </c>
      <c r="CL47" s="970"/>
      <c r="CM47" s="970"/>
      <c r="CN47" s="970"/>
      <c r="CO47" s="959" t="str">
        <f>AY48</f>
        <v>B</v>
      </c>
      <c r="CP47" s="959"/>
      <c r="CQ47" s="960" t="s">
        <v>13</v>
      </c>
      <c r="CR47" s="960"/>
      <c r="CS47" s="960"/>
      <c r="CT47" s="1050"/>
      <c r="CU47" s="1051"/>
      <c r="CV47" s="159"/>
    </row>
    <row r="48" spans="6:100" ht="22.5" customHeight="1" thickTop="1" thickBot="1" x14ac:dyDescent="0.35">
      <c r="G48" s="989" t="s">
        <v>36</v>
      </c>
      <c r="H48" s="948"/>
      <c r="I48" s="151">
        <v>24</v>
      </c>
      <c r="J48" s="152"/>
      <c r="K48" s="1038" t="s">
        <v>71</v>
      </c>
      <c r="L48" s="154" t="s">
        <v>105</v>
      </c>
      <c r="M48" s="950" t="s">
        <v>10</v>
      </c>
      <c r="N48" s="155" t="s">
        <v>106</v>
      </c>
      <c r="O48" s="330">
        <v>0</v>
      </c>
      <c r="P48" s="332" t="s">
        <v>10</v>
      </c>
      <c r="Q48" s="328">
        <v>2</v>
      </c>
      <c r="R48" s="1040" t="s">
        <v>107</v>
      </c>
      <c r="S48" s="226"/>
      <c r="T48" s="229"/>
      <c r="U48" s="230"/>
      <c r="V48" s="231"/>
      <c r="W48" s="231"/>
      <c r="X48" s="231"/>
      <c r="Y48" s="232"/>
      <c r="Z48" s="233"/>
      <c r="AW48" t="str">
        <f t="shared" si="11"/>
        <v>zápas</v>
      </c>
      <c r="AX48">
        <f t="shared" si="11"/>
        <v>0</v>
      </c>
      <c r="AY48" t="str">
        <f t="shared" si="11"/>
        <v>B</v>
      </c>
      <c r="AZ48" t="str">
        <f t="shared" si="11"/>
        <v>Masarykova</v>
      </c>
      <c r="BA48">
        <f t="shared" si="11"/>
        <v>0</v>
      </c>
      <c r="BB48" t="str">
        <f t="shared" si="11"/>
        <v>Týnec n.L.</v>
      </c>
      <c r="BD48" s="156"/>
      <c r="BE48" s="959"/>
      <c r="BF48" s="959"/>
      <c r="BG48" s="959"/>
      <c r="BH48" s="157"/>
      <c r="BI48" s="966"/>
      <c r="BJ48" s="966"/>
      <c r="BK48" s="966"/>
      <c r="BL48" s="966"/>
      <c r="BM48" s="158"/>
      <c r="BN48" s="158"/>
      <c r="BO48" s="158"/>
      <c r="BP48" s="158"/>
      <c r="BQ48" s="158"/>
      <c r="BR48" s="158"/>
      <c r="BS48" s="967"/>
      <c r="BT48" s="967"/>
      <c r="BU48" s="968"/>
      <c r="BV48" s="968"/>
      <c r="BW48" s="968"/>
      <c r="BX48" s="968"/>
      <c r="BY48" s="968"/>
      <c r="BZ48" s="969"/>
      <c r="CA48" s="969"/>
      <c r="CB48" s="969"/>
      <c r="CC48" s="158"/>
      <c r="CD48" s="158"/>
      <c r="CE48" s="158"/>
      <c r="CF48" s="158"/>
      <c r="CG48" s="158"/>
      <c r="CH48" s="158"/>
      <c r="CI48" s="158"/>
      <c r="CJ48" s="158"/>
      <c r="CK48" s="970"/>
      <c r="CL48" s="970"/>
      <c r="CM48" s="970"/>
      <c r="CN48" s="970"/>
      <c r="CO48" s="959"/>
      <c r="CP48" s="959"/>
      <c r="CQ48" s="960"/>
      <c r="CR48" s="960"/>
      <c r="CS48" s="960"/>
      <c r="CT48" s="1052"/>
      <c r="CU48" s="1053"/>
      <c r="CV48" s="159"/>
    </row>
    <row r="49" spans="6:100" ht="22.5" customHeight="1" thickTop="1" thickBot="1" x14ac:dyDescent="0.35">
      <c r="G49" s="989"/>
      <c r="H49" s="949"/>
      <c r="I49" s="160" t="s">
        <v>14</v>
      </c>
      <c r="J49" s="161"/>
      <c r="K49" s="1039"/>
      <c r="L49" s="163" t="str">
        <f>IF(O38=Q38,"",IF(O38&gt;Q38,L39,N39))</f>
        <v>Ovčárecká</v>
      </c>
      <c r="M49" s="951"/>
      <c r="N49" s="164" t="str">
        <f>IF(O40=Q40,"",IF(O40&gt;Q40,L41,N41))</f>
        <v>Kmochova</v>
      </c>
      <c r="O49" s="331"/>
      <c r="P49" s="333"/>
      <c r="Q49" s="329"/>
      <c r="R49" s="1041"/>
      <c r="S49" s="226"/>
      <c r="T49" s="226"/>
      <c r="U49" s="234"/>
      <c r="V49" s="226"/>
      <c r="W49" s="226"/>
      <c r="X49" s="226"/>
      <c r="BD49" s="156"/>
      <c r="BE49" s="167"/>
      <c r="BF49" s="167"/>
      <c r="BG49" s="167"/>
      <c r="BH49" s="167"/>
      <c r="BI49" s="587" t="s">
        <v>16</v>
      </c>
      <c r="BJ49" s="587"/>
      <c r="BK49" s="168">
        <f>AZ47</f>
        <v>4</v>
      </c>
      <c r="BL49" s="91" t="s">
        <v>17</v>
      </c>
      <c r="BM49" s="997" t="str">
        <f>AZ48</f>
        <v>Masarykova</v>
      </c>
      <c r="BN49" s="997"/>
      <c r="BO49" s="997"/>
      <c r="BP49" s="997"/>
      <c r="BQ49" s="997"/>
      <c r="BR49" s="997"/>
      <c r="BS49" s="997"/>
      <c r="BT49" s="997"/>
      <c r="BU49" s="997"/>
      <c r="BV49" s="997"/>
      <c r="BW49" s="997"/>
      <c r="BX49" s="997"/>
      <c r="BY49" s="997"/>
      <c r="BZ49" s="167"/>
      <c r="CA49" s="167"/>
      <c r="CB49" s="167"/>
      <c r="CC49" s="167"/>
      <c r="CD49" s="167"/>
      <c r="CE49" s="587" t="s">
        <v>16</v>
      </c>
      <c r="CF49" s="587"/>
      <c r="CG49" s="168">
        <f>BB47</f>
        <v>5</v>
      </c>
      <c r="CH49" s="91" t="s">
        <v>17</v>
      </c>
      <c r="CI49" s="997" t="str">
        <f>BB48</f>
        <v>Týnec n.L.</v>
      </c>
      <c r="CJ49" s="997"/>
      <c r="CK49" s="997"/>
      <c r="CL49" s="997"/>
      <c r="CM49" s="997"/>
      <c r="CN49" s="997"/>
      <c r="CO49" s="997"/>
      <c r="CP49" s="997"/>
      <c r="CQ49" s="997"/>
      <c r="CR49" s="997"/>
      <c r="CS49" s="997"/>
      <c r="CT49" s="997"/>
      <c r="CU49" s="997"/>
      <c r="CV49" s="159"/>
    </row>
    <row r="50" spans="6:100" ht="22.5" customHeight="1" thickTop="1" x14ac:dyDescent="0.3">
      <c r="G50" s="204"/>
      <c r="H50" s="204"/>
      <c r="I50" s="204"/>
      <c r="J50" s="204"/>
      <c r="K50" s="205"/>
      <c r="L50" s="206"/>
      <c r="M50" s="207"/>
      <c r="N50" s="206"/>
      <c r="O50" s="208"/>
      <c r="P50" s="208"/>
      <c r="Q50" s="208"/>
      <c r="S50" s="226"/>
      <c r="T50" s="235" t="s">
        <v>50</v>
      </c>
      <c r="U50" s="236" t="str">
        <f>IF(AJ4=1,U4,IF(AJ6=1,U6,IF(AJ8=1,U8,0)))</f>
        <v>Ovčárecká</v>
      </c>
      <c r="V50" s="248"/>
      <c r="W50" s="248"/>
      <c r="X50" s="248"/>
      <c r="BD50" s="156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71"/>
      <c r="CQ50" s="171"/>
      <c r="CR50" s="171"/>
      <c r="CS50" s="171"/>
      <c r="CT50" s="171"/>
      <c r="CU50" s="171"/>
      <c r="CV50" s="159"/>
    </row>
    <row r="51" spans="6:100" ht="22.5" customHeight="1" x14ac:dyDescent="0.35">
      <c r="P51" s="145"/>
      <c r="Q51" s="145"/>
      <c r="R51" s="225"/>
      <c r="S51" s="226"/>
      <c r="T51" s="235" t="s">
        <v>51</v>
      </c>
      <c r="U51" s="236" t="str">
        <f>IF(AJ4=2,U4,IF(AJ6=2,U6,IF(AJ8=2,U8,0)))</f>
        <v>Pečky</v>
      </c>
      <c r="V51" s="248"/>
      <c r="W51" s="248"/>
      <c r="X51" s="248"/>
      <c r="BD51" s="156"/>
      <c r="BE51" s="94" t="s">
        <v>21</v>
      </c>
      <c r="BF51" s="172">
        <f>BK49</f>
        <v>4</v>
      </c>
      <c r="BG51" s="96" t="s">
        <v>10</v>
      </c>
      <c r="BH51" s="173">
        <v>1</v>
      </c>
      <c r="BI51" s="173">
        <v>2</v>
      </c>
      <c r="BJ51" s="173">
        <v>3</v>
      </c>
      <c r="BK51" s="173">
        <v>4</v>
      </c>
      <c r="BL51" s="173">
        <v>5</v>
      </c>
      <c r="BM51" s="173">
        <v>6</v>
      </c>
      <c r="BN51" s="173">
        <v>7</v>
      </c>
      <c r="BO51" s="173">
        <v>8</v>
      </c>
      <c r="BP51" s="173">
        <v>9</v>
      </c>
      <c r="BQ51" s="173">
        <v>10</v>
      </c>
      <c r="BR51" s="173">
        <v>11</v>
      </c>
      <c r="BS51" s="173">
        <v>12</v>
      </c>
      <c r="BT51" s="173">
        <v>13</v>
      </c>
      <c r="BU51" s="173">
        <v>14</v>
      </c>
      <c r="BV51" s="173">
        <v>15</v>
      </c>
      <c r="BW51" s="173">
        <v>16</v>
      </c>
      <c r="BX51" s="173">
        <v>17</v>
      </c>
      <c r="BY51" s="173">
        <v>18</v>
      </c>
      <c r="BZ51" s="173">
        <v>19</v>
      </c>
      <c r="CA51" s="173">
        <v>20</v>
      </c>
      <c r="CB51" s="173">
        <v>21</v>
      </c>
      <c r="CC51" s="173">
        <v>22</v>
      </c>
      <c r="CD51" s="173">
        <v>23</v>
      </c>
      <c r="CE51" s="173">
        <v>24</v>
      </c>
      <c r="CF51" s="173">
        <v>25</v>
      </c>
      <c r="CG51" s="173">
        <v>26</v>
      </c>
      <c r="CH51" s="173">
        <v>27</v>
      </c>
      <c r="CI51" s="173">
        <v>28</v>
      </c>
      <c r="CJ51" s="173">
        <v>29</v>
      </c>
      <c r="CK51" s="173">
        <v>30</v>
      </c>
      <c r="CL51" s="173">
        <v>31</v>
      </c>
      <c r="CM51" s="173">
        <v>32</v>
      </c>
      <c r="CN51" s="173">
        <v>33</v>
      </c>
      <c r="CO51" s="173">
        <v>34</v>
      </c>
      <c r="CP51" s="174">
        <v>35</v>
      </c>
      <c r="CQ51" s="174">
        <v>36</v>
      </c>
      <c r="CR51" s="174">
        <v>37</v>
      </c>
      <c r="CS51" s="174">
        <v>38</v>
      </c>
      <c r="CT51" s="174">
        <v>39</v>
      </c>
      <c r="CU51" s="174">
        <v>40</v>
      </c>
      <c r="CV51" s="159"/>
    </row>
    <row r="52" spans="6:100" ht="22.5" customHeight="1" x14ac:dyDescent="0.25">
      <c r="F52" s="165"/>
      <c r="P52" s="145"/>
      <c r="Q52" s="145"/>
      <c r="R52" s="225"/>
      <c r="S52" s="226"/>
      <c r="T52" s="235" t="s">
        <v>52</v>
      </c>
      <c r="U52" s="236" t="str">
        <f>IF(AJ13=1,U13,IF(AJ15=1,U15,IF(AJ17=1,U17,0)))</f>
        <v>Mnichovická</v>
      </c>
      <c r="V52" s="248"/>
      <c r="W52" s="248"/>
      <c r="X52" s="248"/>
      <c r="BD52" s="156"/>
      <c r="BE52" s="175"/>
      <c r="BF52" s="176"/>
      <c r="BG52" s="177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9"/>
      <c r="CQ52" s="179"/>
      <c r="CR52" s="179"/>
      <c r="CS52" s="179"/>
      <c r="CT52" s="179"/>
      <c r="CU52" s="179"/>
      <c r="CV52" s="159"/>
    </row>
    <row r="53" spans="6:100" ht="22.5" customHeight="1" x14ac:dyDescent="0.35">
      <c r="F53" s="169"/>
      <c r="P53" s="145"/>
      <c r="Q53" s="145"/>
      <c r="R53" s="226"/>
      <c r="S53" s="248"/>
      <c r="T53" s="235" t="s">
        <v>53</v>
      </c>
      <c r="U53" s="236" t="str">
        <f>IF(AJ13=2,U13,IF(AJ15=2,U15,IF(AJ17=2,U17,0)))</f>
        <v>Masarykova</v>
      </c>
      <c r="V53" s="248"/>
      <c r="W53" s="248"/>
      <c r="X53" s="248"/>
      <c r="BD53" s="156"/>
      <c r="BE53" s="104" t="s">
        <v>21</v>
      </c>
      <c r="BF53" s="182">
        <f>CG49</f>
        <v>5</v>
      </c>
      <c r="BG53" s="106" t="s">
        <v>10</v>
      </c>
      <c r="BH53" s="173">
        <v>1</v>
      </c>
      <c r="BI53" s="173">
        <v>2</v>
      </c>
      <c r="BJ53" s="173">
        <v>3</v>
      </c>
      <c r="BK53" s="173">
        <v>4</v>
      </c>
      <c r="BL53" s="173">
        <v>5</v>
      </c>
      <c r="BM53" s="173">
        <v>6</v>
      </c>
      <c r="BN53" s="173">
        <v>7</v>
      </c>
      <c r="BO53" s="173">
        <v>8</v>
      </c>
      <c r="BP53" s="173">
        <v>9</v>
      </c>
      <c r="BQ53" s="173">
        <v>10</v>
      </c>
      <c r="BR53" s="173">
        <v>11</v>
      </c>
      <c r="BS53" s="173">
        <v>12</v>
      </c>
      <c r="BT53" s="173">
        <v>13</v>
      </c>
      <c r="BU53" s="173">
        <v>14</v>
      </c>
      <c r="BV53" s="173">
        <v>15</v>
      </c>
      <c r="BW53" s="173">
        <v>16</v>
      </c>
      <c r="BX53" s="173">
        <v>17</v>
      </c>
      <c r="BY53" s="173">
        <v>18</v>
      </c>
      <c r="BZ53" s="173">
        <v>19</v>
      </c>
      <c r="CA53" s="173">
        <v>20</v>
      </c>
      <c r="CB53" s="173">
        <v>21</v>
      </c>
      <c r="CC53" s="173">
        <v>22</v>
      </c>
      <c r="CD53" s="173">
        <v>23</v>
      </c>
      <c r="CE53" s="173">
        <v>24</v>
      </c>
      <c r="CF53" s="173">
        <v>25</v>
      </c>
      <c r="CG53" s="173">
        <v>26</v>
      </c>
      <c r="CH53" s="173">
        <v>27</v>
      </c>
      <c r="CI53" s="173">
        <v>28</v>
      </c>
      <c r="CJ53" s="173">
        <v>29</v>
      </c>
      <c r="CK53" s="173">
        <v>30</v>
      </c>
      <c r="CL53" s="173">
        <v>31</v>
      </c>
      <c r="CM53" s="173">
        <v>32</v>
      </c>
      <c r="CN53" s="173">
        <v>33</v>
      </c>
      <c r="CO53" s="173">
        <v>34</v>
      </c>
      <c r="CP53" s="174">
        <v>35</v>
      </c>
      <c r="CQ53" s="174">
        <v>36</v>
      </c>
      <c r="CR53" s="174">
        <v>37</v>
      </c>
      <c r="CS53" s="174">
        <v>38</v>
      </c>
      <c r="CT53" s="174">
        <v>39</v>
      </c>
      <c r="CU53" s="174">
        <v>40</v>
      </c>
      <c r="CV53" s="159"/>
    </row>
    <row r="54" spans="6:100" ht="22.5" customHeight="1" thickBot="1" x14ac:dyDescent="0.3">
      <c r="F54" s="165"/>
      <c r="P54" s="145"/>
      <c r="Q54" s="145"/>
      <c r="R54" s="226"/>
      <c r="S54" s="248"/>
      <c r="T54" s="235" t="s">
        <v>67</v>
      </c>
      <c r="U54" s="236" t="str">
        <f>IF(AJ22=1,U22,IF(AJ24=1,U24,IF(AJ26=1,U26,0)))</f>
        <v>Gymnázium</v>
      </c>
      <c r="V54" s="248"/>
      <c r="W54" s="248"/>
      <c r="X54" s="248"/>
      <c r="BD54" s="185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7"/>
    </row>
    <row r="55" spans="6:100" ht="22.5" customHeight="1" thickTop="1" x14ac:dyDescent="0.25">
      <c r="F55" s="169"/>
      <c r="P55" s="145"/>
      <c r="Q55" s="145"/>
      <c r="R55" s="226"/>
      <c r="S55" s="248"/>
      <c r="T55" s="235" t="s">
        <v>68</v>
      </c>
      <c r="U55" s="236" t="str">
        <f>IF(AJ22=2,U22,IF(AJ24=2,U24,IF(AJ26=2,U26,0)))</f>
        <v>Prok.Velikého</v>
      </c>
      <c r="V55" s="248"/>
      <c r="W55" s="248"/>
      <c r="X55" s="248"/>
      <c r="BD55" s="146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8"/>
    </row>
    <row r="56" spans="6:100" ht="22.5" customHeight="1" x14ac:dyDescent="0.25">
      <c r="F56" s="165"/>
      <c r="P56" s="145"/>
      <c r="Q56" s="145"/>
      <c r="R56" s="226"/>
      <c r="S56" s="248"/>
      <c r="T56" s="235" t="s">
        <v>69</v>
      </c>
      <c r="U56" s="236" t="str">
        <f>IF(AJ31=1,U31,IF(AJ33=1,U33,IF(AJ35=1,U35,0)))</f>
        <v>Kmochova</v>
      </c>
      <c r="V56" s="248"/>
      <c r="W56" s="248"/>
      <c r="X56" s="248"/>
      <c r="AU56" t="str">
        <f>G14</f>
        <v>3. KOLO</v>
      </c>
      <c r="AV56">
        <f>H14</f>
        <v>0</v>
      </c>
      <c r="AW56">
        <f t="shared" ref="AW56:BB57" si="12">I14</f>
        <v>7</v>
      </c>
      <c r="AX56">
        <f t="shared" si="12"/>
        <v>0</v>
      </c>
      <c r="AY56" t="str">
        <f t="shared" si="12"/>
        <v>skupina</v>
      </c>
      <c r="AZ56">
        <f t="shared" si="12"/>
        <v>7</v>
      </c>
      <c r="BA56" t="str">
        <f t="shared" si="12"/>
        <v>:</v>
      </c>
      <c r="BB56">
        <f t="shared" si="12"/>
        <v>8</v>
      </c>
      <c r="BD56" s="156"/>
      <c r="BE56" s="959" t="str">
        <f>AU56</f>
        <v>3. KOLO</v>
      </c>
      <c r="BF56" s="959"/>
      <c r="BG56" s="959"/>
      <c r="BH56" s="157"/>
      <c r="BI56" s="966"/>
      <c r="BJ56" s="966"/>
      <c r="BK56" s="966"/>
      <c r="BL56" s="966"/>
      <c r="BM56" s="158"/>
      <c r="BN56" s="158"/>
      <c r="BO56" s="158"/>
      <c r="BP56" s="158"/>
      <c r="BQ56" s="158"/>
      <c r="BR56" s="158"/>
      <c r="BS56" s="966"/>
      <c r="BT56" s="967"/>
      <c r="BU56" s="968">
        <f>AW56</f>
        <v>7</v>
      </c>
      <c r="BV56" s="968"/>
      <c r="BW56" s="968"/>
      <c r="BX56" s="968"/>
      <c r="BY56" s="968"/>
      <c r="BZ56" s="969" t="s">
        <v>81</v>
      </c>
      <c r="CA56" s="969"/>
      <c r="CB56" s="969"/>
      <c r="CC56" s="158"/>
      <c r="CD56" s="158"/>
      <c r="CE56" s="158"/>
      <c r="CF56" s="158"/>
      <c r="CG56" s="158"/>
      <c r="CH56" s="158"/>
      <c r="CI56" s="158"/>
      <c r="CJ56" s="158"/>
      <c r="CK56" s="970" t="str">
        <f>AY56</f>
        <v>skupina</v>
      </c>
      <c r="CL56" s="970"/>
      <c r="CM56" s="970"/>
      <c r="CN56" s="970"/>
      <c r="CO56" s="959" t="str">
        <f>AY57</f>
        <v>C</v>
      </c>
      <c r="CP56" s="959"/>
      <c r="CQ56" s="960" t="s">
        <v>13</v>
      </c>
      <c r="CR56" s="960"/>
      <c r="CS56" s="960"/>
      <c r="CT56" s="1050"/>
      <c r="CU56" s="1051"/>
      <c r="CV56" s="159"/>
    </row>
    <row r="57" spans="6:100" ht="22.5" customHeight="1" x14ac:dyDescent="0.25">
      <c r="F57" s="169"/>
      <c r="P57" s="145"/>
      <c r="Q57" s="145"/>
      <c r="R57" s="226"/>
      <c r="S57" s="248"/>
      <c r="T57" s="235" t="s">
        <v>70</v>
      </c>
      <c r="U57" s="236" t="str">
        <f>IF(AJ31=2,U31,IF(AJ33=2,U33,IF(AJ35=2,U35,0)))</f>
        <v>Velim</v>
      </c>
      <c r="V57" s="248"/>
      <c r="W57" s="248"/>
      <c r="X57" s="248"/>
      <c r="AW57" t="str">
        <f t="shared" si="12"/>
        <v>zápas</v>
      </c>
      <c r="AX57">
        <f t="shared" si="12"/>
        <v>0</v>
      </c>
      <c r="AY57" t="str">
        <f t="shared" si="12"/>
        <v>C</v>
      </c>
      <c r="AZ57" t="str">
        <f t="shared" si="12"/>
        <v>Gymnázium</v>
      </c>
      <c r="BA57">
        <f t="shared" si="12"/>
        <v>0</v>
      </c>
      <c r="BB57" t="str">
        <f t="shared" si="12"/>
        <v>Plaňany</v>
      </c>
      <c r="BD57" s="156"/>
      <c r="BE57" s="959"/>
      <c r="BF57" s="959"/>
      <c r="BG57" s="959"/>
      <c r="BH57" s="157"/>
      <c r="BI57" s="966"/>
      <c r="BJ57" s="966"/>
      <c r="BK57" s="966"/>
      <c r="BL57" s="966"/>
      <c r="BM57" s="158"/>
      <c r="BN57" s="158"/>
      <c r="BO57" s="158"/>
      <c r="BP57" s="158"/>
      <c r="BQ57" s="158"/>
      <c r="BR57" s="158"/>
      <c r="BS57" s="967"/>
      <c r="BT57" s="967"/>
      <c r="BU57" s="968"/>
      <c r="BV57" s="968"/>
      <c r="BW57" s="968"/>
      <c r="BX57" s="968"/>
      <c r="BY57" s="968"/>
      <c r="BZ57" s="969"/>
      <c r="CA57" s="969"/>
      <c r="CB57" s="969"/>
      <c r="CC57" s="158"/>
      <c r="CD57" s="158"/>
      <c r="CE57" s="158"/>
      <c r="CF57" s="158"/>
      <c r="CG57" s="158"/>
      <c r="CH57" s="158"/>
      <c r="CI57" s="158"/>
      <c r="CJ57" s="158"/>
      <c r="CK57" s="970"/>
      <c r="CL57" s="970"/>
      <c r="CM57" s="970"/>
      <c r="CN57" s="970"/>
      <c r="CO57" s="959"/>
      <c r="CP57" s="959"/>
      <c r="CQ57" s="960"/>
      <c r="CR57" s="960"/>
      <c r="CS57" s="960"/>
      <c r="CT57" s="1052"/>
      <c r="CU57" s="1053"/>
      <c r="CV57" s="159"/>
    </row>
    <row r="58" spans="6:100" ht="22.5" customHeight="1" x14ac:dyDescent="0.25">
      <c r="P58" s="145"/>
      <c r="Q58" s="145"/>
      <c r="R58" s="226"/>
      <c r="S58" s="248"/>
      <c r="T58" s="248"/>
      <c r="U58" s="249"/>
      <c r="V58" s="248"/>
      <c r="W58" s="248"/>
      <c r="X58" s="248"/>
      <c r="BD58" s="156"/>
      <c r="BE58" s="167"/>
      <c r="BF58" s="167"/>
      <c r="BG58" s="167"/>
      <c r="BH58" s="167"/>
      <c r="BI58" s="587" t="s">
        <v>16</v>
      </c>
      <c r="BJ58" s="587"/>
      <c r="BK58" s="168">
        <f>AZ56</f>
        <v>7</v>
      </c>
      <c r="BL58" s="91" t="s">
        <v>17</v>
      </c>
      <c r="BM58" s="997" t="str">
        <f>AZ57</f>
        <v>Gymnázium</v>
      </c>
      <c r="BN58" s="997"/>
      <c r="BO58" s="997"/>
      <c r="BP58" s="997"/>
      <c r="BQ58" s="997"/>
      <c r="BR58" s="997"/>
      <c r="BS58" s="997"/>
      <c r="BT58" s="997"/>
      <c r="BU58" s="997"/>
      <c r="BV58" s="997"/>
      <c r="BW58" s="997"/>
      <c r="BX58" s="997"/>
      <c r="BY58" s="997"/>
      <c r="BZ58" s="167"/>
      <c r="CA58" s="167"/>
      <c r="CB58" s="167"/>
      <c r="CC58" s="167"/>
      <c r="CD58" s="167"/>
      <c r="CE58" s="587" t="s">
        <v>16</v>
      </c>
      <c r="CF58" s="587"/>
      <c r="CG58" s="168">
        <f>BB56</f>
        <v>8</v>
      </c>
      <c r="CH58" s="91" t="s">
        <v>17</v>
      </c>
      <c r="CI58" s="997" t="str">
        <f>BB57</f>
        <v>Plaňany</v>
      </c>
      <c r="CJ58" s="997"/>
      <c r="CK58" s="997"/>
      <c r="CL58" s="997"/>
      <c r="CM58" s="997"/>
      <c r="CN58" s="997"/>
      <c r="CO58" s="997"/>
      <c r="CP58" s="997"/>
      <c r="CQ58" s="997"/>
      <c r="CR58" s="997"/>
      <c r="CS58" s="997"/>
      <c r="CT58" s="997"/>
      <c r="CU58" s="997"/>
      <c r="CV58" s="159"/>
    </row>
    <row r="59" spans="6:100" ht="22.5" customHeight="1" x14ac:dyDescent="0.25">
      <c r="P59" s="145"/>
      <c r="Q59" s="145"/>
      <c r="R59" s="226"/>
      <c r="S59" s="248"/>
      <c r="T59" s="248"/>
      <c r="U59" s="249"/>
      <c r="V59" s="248"/>
      <c r="W59" s="248"/>
      <c r="X59" s="248"/>
      <c r="BD59" s="156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71"/>
      <c r="CQ59" s="171"/>
      <c r="CR59" s="171"/>
      <c r="CS59" s="171"/>
      <c r="CT59" s="171"/>
      <c r="CU59" s="171"/>
      <c r="CV59" s="159"/>
    </row>
    <row r="60" spans="6:100" ht="22.5" customHeight="1" x14ac:dyDescent="0.35">
      <c r="P60" s="145"/>
      <c r="Q60" s="145"/>
      <c r="R60" s="226"/>
      <c r="S60" s="248"/>
      <c r="T60" s="248"/>
      <c r="U60" s="249"/>
      <c r="V60" s="248"/>
      <c r="W60" s="248"/>
      <c r="X60" s="248"/>
      <c r="BD60" s="156"/>
      <c r="BE60" s="94" t="s">
        <v>21</v>
      </c>
      <c r="BF60" s="172">
        <f>BK58</f>
        <v>7</v>
      </c>
      <c r="BG60" s="96" t="s">
        <v>10</v>
      </c>
      <c r="BH60" s="173">
        <v>1</v>
      </c>
      <c r="BI60" s="173">
        <v>2</v>
      </c>
      <c r="BJ60" s="173">
        <v>3</v>
      </c>
      <c r="BK60" s="173">
        <v>4</v>
      </c>
      <c r="BL60" s="173">
        <v>5</v>
      </c>
      <c r="BM60" s="173">
        <v>6</v>
      </c>
      <c r="BN60" s="173">
        <v>7</v>
      </c>
      <c r="BO60" s="173">
        <v>8</v>
      </c>
      <c r="BP60" s="173">
        <v>9</v>
      </c>
      <c r="BQ60" s="173">
        <v>10</v>
      </c>
      <c r="BR60" s="173">
        <v>11</v>
      </c>
      <c r="BS60" s="173">
        <v>12</v>
      </c>
      <c r="BT60" s="173">
        <v>13</v>
      </c>
      <c r="BU60" s="173">
        <v>14</v>
      </c>
      <c r="BV60" s="173">
        <v>15</v>
      </c>
      <c r="BW60" s="173">
        <v>16</v>
      </c>
      <c r="BX60" s="173">
        <v>17</v>
      </c>
      <c r="BY60" s="173">
        <v>18</v>
      </c>
      <c r="BZ60" s="173">
        <v>19</v>
      </c>
      <c r="CA60" s="173">
        <v>20</v>
      </c>
      <c r="CB60" s="173">
        <v>21</v>
      </c>
      <c r="CC60" s="173">
        <v>22</v>
      </c>
      <c r="CD60" s="173">
        <v>23</v>
      </c>
      <c r="CE60" s="173">
        <v>24</v>
      </c>
      <c r="CF60" s="173">
        <v>25</v>
      </c>
      <c r="CG60" s="173">
        <v>26</v>
      </c>
      <c r="CH60" s="173">
        <v>27</v>
      </c>
      <c r="CI60" s="173">
        <v>28</v>
      </c>
      <c r="CJ60" s="173">
        <v>29</v>
      </c>
      <c r="CK60" s="173">
        <v>30</v>
      </c>
      <c r="CL60" s="173">
        <v>31</v>
      </c>
      <c r="CM60" s="173">
        <v>32</v>
      </c>
      <c r="CN60" s="173">
        <v>33</v>
      </c>
      <c r="CO60" s="173">
        <v>34</v>
      </c>
      <c r="CP60" s="174">
        <v>35</v>
      </c>
      <c r="CQ60" s="174">
        <v>36</v>
      </c>
      <c r="CR60" s="174">
        <v>37</v>
      </c>
      <c r="CS60" s="174">
        <v>38</v>
      </c>
      <c r="CT60" s="174">
        <v>39</v>
      </c>
      <c r="CU60" s="174">
        <v>40</v>
      </c>
      <c r="CV60" s="159"/>
    </row>
    <row r="61" spans="6:100" ht="22.5" customHeight="1" x14ac:dyDescent="0.25">
      <c r="P61" s="145"/>
      <c r="Q61" s="145"/>
      <c r="R61" s="226"/>
      <c r="S61" s="248"/>
      <c r="T61" s="248"/>
      <c r="U61" s="249"/>
      <c r="V61" s="248"/>
      <c r="W61" s="248"/>
      <c r="X61" s="248"/>
      <c r="BD61" s="156"/>
      <c r="BE61" s="175"/>
      <c r="BF61" s="176"/>
      <c r="BG61" s="177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9"/>
      <c r="CQ61" s="179"/>
      <c r="CR61" s="179"/>
      <c r="CS61" s="179"/>
      <c r="CT61" s="179"/>
      <c r="CU61" s="179"/>
      <c r="CV61" s="159"/>
    </row>
    <row r="62" spans="6:100" ht="22.5" customHeight="1" x14ac:dyDescent="0.35">
      <c r="P62" s="145"/>
      <c r="Q62" s="145"/>
      <c r="R62" s="226"/>
      <c r="S62" s="248"/>
      <c r="T62" s="248"/>
      <c r="U62" s="249"/>
      <c r="V62" s="248"/>
      <c r="W62" s="248"/>
      <c r="X62" s="248"/>
      <c r="BD62" s="156"/>
      <c r="BE62" s="104" t="s">
        <v>21</v>
      </c>
      <c r="BF62" s="182">
        <f>CG58</f>
        <v>8</v>
      </c>
      <c r="BG62" s="106" t="s">
        <v>10</v>
      </c>
      <c r="BH62" s="173">
        <v>1</v>
      </c>
      <c r="BI62" s="173">
        <v>2</v>
      </c>
      <c r="BJ62" s="173">
        <v>3</v>
      </c>
      <c r="BK62" s="173">
        <v>4</v>
      </c>
      <c r="BL62" s="173">
        <v>5</v>
      </c>
      <c r="BM62" s="173">
        <v>6</v>
      </c>
      <c r="BN62" s="173">
        <v>7</v>
      </c>
      <c r="BO62" s="173">
        <v>8</v>
      </c>
      <c r="BP62" s="173">
        <v>9</v>
      </c>
      <c r="BQ62" s="173">
        <v>10</v>
      </c>
      <c r="BR62" s="173">
        <v>11</v>
      </c>
      <c r="BS62" s="173">
        <v>12</v>
      </c>
      <c r="BT62" s="173">
        <v>13</v>
      </c>
      <c r="BU62" s="173">
        <v>14</v>
      </c>
      <c r="BV62" s="173">
        <v>15</v>
      </c>
      <c r="BW62" s="173">
        <v>16</v>
      </c>
      <c r="BX62" s="173">
        <v>17</v>
      </c>
      <c r="BY62" s="173">
        <v>18</v>
      </c>
      <c r="BZ62" s="173">
        <v>19</v>
      </c>
      <c r="CA62" s="173">
        <v>20</v>
      </c>
      <c r="CB62" s="173">
        <v>21</v>
      </c>
      <c r="CC62" s="173">
        <v>22</v>
      </c>
      <c r="CD62" s="173">
        <v>23</v>
      </c>
      <c r="CE62" s="173">
        <v>24</v>
      </c>
      <c r="CF62" s="173">
        <v>25</v>
      </c>
      <c r="CG62" s="173">
        <v>26</v>
      </c>
      <c r="CH62" s="173">
        <v>27</v>
      </c>
      <c r="CI62" s="173">
        <v>28</v>
      </c>
      <c r="CJ62" s="173">
        <v>29</v>
      </c>
      <c r="CK62" s="173">
        <v>30</v>
      </c>
      <c r="CL62" s="173">
        <v>31</v>
      </c>
      <c r="CM62" s="173">
        <v>32</v>
      </c>
      <c r="CN62" s="173">
        <v>33</v>
      </c>
      <c r="CO62" s="173">
        <v>34</v>
      </c>
      <c r="CP62" s="174">
        <v>35</v>
      </c>
      <c r="CQ62" s="174">
        <v>36</v>
      </c>
      <c r="CR62" s="174">
        <v>37</v>
      </c>
      <c r="CS62" s="174">
        <v>38</v>
      </c>
      <c r="CT62" s="174">
        <v>39</v>
      </c>
      <c r="CU62" s="174">
        <v>40</v>
      </c>
      <c r="CV62" s="159"/>
    </row>
    <row r="63" spans="6:100" ht="22.5" customHeight="1" thickBot="1" x14ac:dyDescent="0.3">
      <c r="P63" s="145"/>
      <c r="Q63" s="145"/>
      <c r="R63" s="226"/>
      <c r="S63" s="248"/>
      <c r="T63" s="248"/>
      <c r="U63" s="249"/>
      <c r="V63" s="248"/>
      <c r="W63" s="248"/>
      <c r="X63" s="248"/>
      <c r="BD63" s="185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7"/>
    </row>
    <row r="64" spans="6:100" ht="22.5" customHeight="1" thickTop="1" x14ac:dyDescent="0.25">
      <c r="F64" s="165"/>
      <c r="P64" s="145"/>
      <c r="Q64" s="145"/>
      <c r="R64" s="226"/>
      <c r="S64" s="248"/>
      <c r="T64" s="248"/>
      <c r="U64" s="249"/>
      <c r="V64" s="248"/>
      <c r="W64" s="248"/>
      <c r="X64" s="248"/>
      <c r="BD64" s="146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8"/>
    </row>
    <row r="65" spans="6:100" ht="22.5" customHeight="1" x14ac:dyDescent="0.25">
      <c r="F65" s="169"/>
      <c r="P65" s="145"/>
      <c r="Q65" s="145"/>
      <c r="R65" s="226"/>
      <c r="S65" s="248"/>
      <c r="T65" s="248"/>
      <c r="U65" s="249"/>
      <c r="V65" s="248"/>
      <c r="W65" s="248"/>
      <c r="X65" s="248"/>
      <c r="AU65" t="str">
        <f>G16</f>
        <v>3. KOLO</v>
      </c>
      <c r="AV65">
        <f>H16</f>
        <v>0</v>
      </c>
      <c r="AW65">
        <f t="shared" ref="AW65:BB66" si="13">I16</f>
        <v>8</v>
      </c>
      <c r="AX65">
        <f t="shared" si="13"/>
        <v>0</v>
      </c>
      <c r="AY65" t="str">
        <f t="shared" si="13"/>
        <v>skupina</v>
      </c>
      <c r="AZ65">
        <f t="shared" si="13"/>
        <v>10</v>
      </c>
      <c r="BA65" t="str">
        <f t="shared" si="13"/>
        <v>:</v>
      </c>
      <c r="BB65">
        <f t="shared" si="13"/>
        <v>11</v>
      </c>
      <c r="BD65" s="156"/>
      <c r="BE65" s="959" t="str">
        <f>AU65</f>
        <v>3. KOLO</v>
      </c>
      <c r="BF65" s="959"/>
      <c r="BG65" s="959"/>
      <c r="BH65" s="157"/>
      <c r="BI65" s="966"/>
      <c r="BJ65" s="966"/>
      <c r="BK65" s="966"/>
      <c r="BL65" s="966"/>
      <c r="BM65" s="158"/>
      <c r="BN65" s="158"/>
      <c r="BO65" s="158"/>
      <c r="BP65" s="158"/>
      <c r="BQ65" s="158"/>
      <c r="BR65" s="158"/>
      <c r="BS65" s="966"/>
      <c r="BT65" s="967"/>
      <c r="BU65" s="968">
        <f>AW65</f>
        <v>8</v>
      </c>
      <c r="BV65" s="968"/>
      <c r="BW65" s="968"/>
      <c r="BX65" s="968"/>
      <c r="BY65" s="968"/>
      <c r="BZ65" s="969" t="s">
        <v>81</v>
      </c>
      <c r="CA65" s="969"/>
      <c r="CB65" s="969"/>
      <c r="CC65" s="158"/>
      <c r="CD65" s="158"/>
      <c r="CE65" s="158"/>
      <c r="CF65" s="158"/>
      <c r="CG65" s="158"/>
      <c r="CH65" s="158"/>
      <c r="CI65" s="158"/>
      <c r="CJ65" s="158"/>
      <c r="CK65" s="970" t="str">
        <f>AY65</f>
        <v>skupina</v>
      </c>
      <c r="CL65" s="970"/>
      <c r="CM65" s="970"/>
      <c r="CN65" s="970"/>
      <c r="CO65" s="959" t="str">
        <f>AY66</f>
        <v>D</v>
      </c>
      <c r="CP65" s="959"/>
      <c r="CQ65" s="960" t="s">
        <v>13</v>
      </c>
      <c r="CR65" s="960"/>
      <c r="CS65" s="960"/>
      <c r="CT65" s="1050"/>
      <c r="CU65" s="1051"/>
      <c r="CV65" s="159"/>
    </row>
    <row r="66" spans="6:100" ht="22.5" customHeight="1" x14ac:dyDescent="0.25">
      <c r="F66" s="165"/>
      <c r="R66" s="226"/>
      <c r="S66" s="248"/>
      <c r="T66" s="248"/>
      <c r="U66" s="249"/>
      <c r="V66" s="248"/>
      <c r="W66" s="248"/>
      <c r="X66" s="248"/>
      <c r="AW66" t="str">
        <f t="shared" si="13"/>
        <v>zápas</v>
      </c>
      <c r="AX66">
        <f t="shared" si="13"/>
        <v>0</v>
      </c>
      <c r="AY66" t="str">
        <f t="shared" si="13"/>
        <v>D</v>
      </c>
      <c r="AZ66" t="str">
        <f t="shared" si="13"/>
        <v>Kmochova</v>
      </c>
      <c r="BA66">
        <f t="shared" si="13"/>
        <v>0</v>
      </c>
      <c r="BB66" t="str">
        <f t="shared" si="13"/>
        <v>Velim</v>
      </c>
      <c r="BD66" s="156"/>
      <c r="BE66" s="959"/>
      <c r="BF66" s="959"/>
      <c r="BG66" s="959"/>
      <c r="BH66" s="157"/>
      <c r="BI66" s="966"/>
      <c r="BJ66" s="966"/>
      <c r="BK66" s="966"/>
      <c r="BL66" s="966"/>
      <c r="BM66" s="158"/>
      <c r="BN66" s="158"/>
      <c r="BO66" s="158"/>
      <c r="BP66" s="158"/>
      <c r="BQ66" s="158"/>
      <c r="BR66" s="158"/>
      <c r="BS66" s="967"/>
      <c r="BT66" s="967"/>
      <c r="BU66" s="968"/>
      <c r="BV66" s="968"/>
      <c r="BW66" s="968"/>
      <c r="BX66" s="968"/>
      <c r="BY66" s="968"/>
      <c r="BZ66" s="969"/>
      <c r="CA66" s="969"/>
      <c r="CB66" s="969"/>
      <c r="CC66" s="158"/>
      <c r="CD66" s="158"/>
      <c r="CE66" s="158"/>
      <c r="CF66" s="158"/>
      <c r="CG66" s="158"/>
      <c r="CH66" s="158"/>
      <c r="CI66" s="158"/>
      <c r="CJ66" s="158"/>
      <c r="CK66" s="970"/>
      <c r="CL66" s="970"/>
      <c r="CM66" s="970"/>
      <c r="CN66" s="970"/>
      <c r="CO66" s="959"/>
      <c r="CP66" s="959"/>
      <c r="CQ66" s="960"/>
      <c r="CR66" s="960"/>
      <c r="CS66" s="960"/>
      <c r="CT66" s="1052"/>
      <c r="CU66" s="1053"/>
      <c r="CV66" s="159"/>
    </row>
    <row r="67" spans="6:100" ht="22.5" customHeight="1" x14ac:dyDescent="0.25">
      <c r="F67" s="169"/>
      <c r="R67" s="226"/>
      <c r="S67" s="248"/>
      <c r="T67" s="248"/>
      <c r="U67" s="249"/>
      <c r="V67" s="248"/>
      <c r="W67" s="248"/>
      <c r="X67" s="248"/>
      <c r="BD67" s="156"/>
      <c r="BE67" s="167"/>
      <c r="BF67" s="167"/>
      <c r="BG67" s="167"/>
      <c r="BH67" s="167"/>
      <c r="BI67" s="587" t="s">
        <v>16</v>
      </c>
      <c r="BJ67" s="587"/>
      <c r="BK67" s="168">
        <f>AZ65</f>
        <v>10</v>
      </c>
      <c r="BL67" s="91" t="s">
        <v>17</v>
      </c>
      <c r="BM67" s="997" t="str">
        <f>AZ66</f>
        <v>Kmochova</v>
      </c>
      <c r="BN67" s="997"/>
      <c r="BO67" s="997"/>
      <c r="BP67" s="997"/>
      <c r="BQ67" s="997"/>
      <c r="BR67" s="997"/>
      <c r="BS67" s="997"/>
      <c r="BT67" s="997"/>
      <c r="BU67" s="997"/>
      <c r="BV67" s="997"/>
      <c r="BW67" s="997"/>
      <c r="BX67" s="997"/>
      <c r="BY67" s="997"/>
      <c r="BZ67" s="167"/>
      <c r="CA67" s="167"/>
      <c r="CB67" s="167"/>
      <c r="CC67" s="167"/>
      <c r="CD67" s="167"/>
      <c r="CE67" s="587" t="s">
        <v>16</v>
      </c>
      <c r="CF67" s="587"/>
      <c r="CG67" s="168">
        <f>BB65</f>
        <v>11</v>
      </c>
      <c r="CH67" s="91" t="s">
        <v>17</v>
      </c>
      <c r="CI67" s="997" t="str">
        <f>BB66</f>
        <v>Velim</v>
      </c>
      <c r="CJ67" s="997"/>
      <c r="CK67" s="997"/>
      <c r="CL67" s="997"/>
      <c r="CM67" s="997"/>
      <c r="CN67" s="997"/>
      <c r="CO67" s="997"/>
      <c r="CP67" s="997"/>
      <c r="CQ67" s="997"/>
      <c r="CR67" s="997"/>
      <c r="CS67" s="997"/>
      <c r="CT67" s="997"/>
      <c r="CU67" s="997"/>
      <c r="CV67" s="159"/>
    </row>
    <row r="68" spans="6:100" ht="22.5" customHeight="1" x14ac:dyDescent="0.25">
      <c r="F68" s="165"/>
      <c r="S68" s="248"/>
      <c r="T68" s="248"/>
      <c r="U68" s="249"/>
      <c r="V68" s="248"/>
      <c r="W68" s="248"/>
      <c r="X68" s="248"/>
      <c r="BD68" s="156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71"/>
      <c r="CQ68" s="171"/>
      <c r="CR68" s="171"/>
      <c r="CS68" s="171"/>
      <c r="CT68" s="171"/>
      <c r="CU68" s="171"/>
      <c r="CV68" s="159"/>
    </row>
    <row r="69" spans="6:100" ht="22.5" customHeight="1" x14ac:dyDescent="0.35">
      <c r="F69" s="169"/>
      <c r="S69" s="248"/>
      <c r="T69" s="248"/>
      <c r="U69" s="249"/>
      <c r="V69" s="248"/>
      <c r="W69" s="248"/>
      <c r="X69" s="248"/>
      <c r="BD69" s="156"/>
      <c r="BE69" s="94" t="s">
        <v>21</v>
      </c>
      <c r="BF69" s="172">
        <f>BK67</f>
        <v>10</v>
      </c>
      <c r="BG69" s="96" t="s">
        <v>10</v>
      </c>
      <c r="BH69" s="173">
        <v>1</v>
      </c>
      <c r="BI69" s="173">
        <v>2</v>
      </c>
      <c r="BJ69" s="173">
        <v>3</v>
      </c>
      <c r="BK69" s="173">
        <v>4</v>
      </c>
      <c r="BL69" s="173">
        <v>5</v>
      </c>
      <c r="BM69" s="173">
        <v>6</v>
      </c>
      <c r="BN69" s="173">
        <v>7</v>
      </c>
      <c r="BO69" s="173">
        <v>8</v>
      </c>
      <c r="BP69" s="173">
        <v>9</v>
      </c>
      <c r="BQ69" s="173">
        <v>10</v>
      </c>
      <c r="BR69" s="173">
        <v>11</v>
      </c>
      <c r="BS69" s="173">
        <v>12</v>
      </c>
      <c r="BT69" s="173">
        <v>13</v>
      </c>
      <c r="BU69" s="173">
        <v>14</v>
      </c>
      <c r="BV69" s="173">
        <v>15</v>
      </c>
      <c r="BW69" s="173">
        <v>16</v>
      </c>
      <c r="BX69" s="173">
        <v>17</v>
      </c>
      <c r="BY69" s="173">
        <v>18</v>
      </c>
      <c r="BZ69" s="173">
        <v>19</v>
      </c>
      <c r="CA69" s="173">
        <v>20</v>
      </c>
      <c r="CB69" s="173">
        <v>21</v>
      </c>
      <c r="CC69" s="173">
        <v>22</v>
      </c>
      <c r="CD69" s="173">
        <v>23</v>
      </c>
      <c r="CE69" s="173">
        <v>24</v>
      </c>
      <c r="CF69" s="173">
        <v>25</v>
      </c>
      <c r="CG69" s="173">
        <v>26</v>
      </c>
      <c r="CH69" s="173">
        <v>27</v>
      </c>
      <c r="CI69" s="173">
        <v>28</v>
      </c>
      <c r="CJ69" s="173">
        <v>29</v>
      </c>
      <c r="CK69" s="173">
        <v>30</v>
      </c>
      <c r="CL69" s="173">
        <v>31</v>
      </c>
      <c r="CM69" s="173">
        <v>32</v>
      </c>
      <c r="CN69" s="173">
        <v>33</v>
      </c>
      <c r="CO69" s="173">
        <v>34</v>
      </c>
      <c r="CP69" s="174">
        <v>35</v>
      </c>
      <c r="CQ69" s="174">
        <v>36</v>
      </c>
      <c r="CR69" s="174">
        <v>37</v>
      </c>
      <c r="CS69" s="174">
        <v>38</v>
      </c>
      <c r="CT69" s="174">
        <v>39</v>
      </c>
      <c r="CU69" s="174">
        <v>40</v>
      </c>
      <c r="CV69" s="159"/>
    </row>
    <row r="70" spans="6:100" ht="22.5" customHeight="1" x14ac:dyDescent="0.25">
      <c r="S70" s="248"/>
      <c r="T70" s="248"/>
      <c r="U70" s="249"/>
      <c r="V70" s="248"/>
      <c r="W70" s="248"/>
      <c r="X70" s="248"/>
      <c r="BD70" s="156"/>
      <c r="BE70" s="175"/>
      <c r="BF70" s="176"/>
      <c r="BG70" s="177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9"/>
      <c r="CQ70" s="179"/>
      <c r="CR70" s="179"/>
      <c r="CS70" s="179"/>
      <c r="CT70" s="179"/>
      <c r="CU70" s="179"/>
      <c r="CV70" s="159"/>
    </row>
    <row r="71" spans="6:100" ht="22.5" customHeight="1" x14ac:dyDescent="0.35">
      <c r="S71" s="248"/>
      <c r="T71" s="248"/>
      <c r="U71" s="249"/>
      <c r="V71" s="248"/>
      <c r="W71" s="248"/>
      <c r="X71" s="248"/>
      <c r="BD71" s="156"/>
      <c r="BE71" s="104" t="s">
        <v>21</v>
      </c>
      <c r="BF71" s="182">
        <f>CG67</f>
        <v>11</v>
      </c>
      <c r="BG71" s="106" t="s">
        <v>10</v>
      </c>
      <c r="BH71" s="173">
        <v>1</v>
      </c>
      <c r="BI71" s="173">
        <v>2</v>
      </c>
      <c r="BJ71" s="173">
        <v>3</v>
      </c>
      <c r="BK71" s="173">
        <v>4</v>
      </c>
      <c r="BL71" s="173">
        <v>5</v>
      </c>
      <c r="BM71" s="173">
        <v>6</v>
      </c>
      <c r="BN71" s="173">
        <v>7</v>
      </c>
      <c r="BO71" s="173">
        <v>8</v>
      </c>
      <c r="BP71" s="173">
        <v>9</v>
      </c>
      <c r="BQ71" s="173">
        <v>10</v>
      </c>
      <c r="BR71" s="173">
        <v>11</v>
      </c>
      <c r="BS71" s="173">
        <v>12</v>
      </c>
      <c r="BT71" s="173">
        <v>13</v>
      </c>
      <c r="BU71" s="173">
        <v>14</v>
      </c>
      <c r="BV71" s="173">
        <v>15</v>
      </c>
      <c r="BW71" s="173">
        <v>16</v>
      </c>
      <c r="BX71" s="173">
        <v>17</v>
      </c>
      <c r="BY71" s="173">
        <v>18</v>
      </c>
      <c r="BZ71" s="173">
        <v>19</v>
      </c>
      <c r="CA71" s="173">
        <v>20</v>
      </c>
      <c r="CB71" s="173">
        <v>21</v>
      </c>
      <c r="CC71" s="173">
        <v>22</v>
      </c>
      <c r="CD71" s="173">
        <v>23</v>
      </c>
      <c r="CE71" s="173">
        <v>24</v>
      </c>
      <c r="CF71" s="173">
        <v>25</v>
      </c>
      <c r="CG71" s="173">
        <v>26</v>
      </c>
      <c r="CH71" s="173">
        <v>27</v>
      </c>
      <c r="CI71" s="173">
        <v>28</v>
      </c>
      <c r="CJ71" s="173">
        <v>29</v>
      </c>
      <c r="CK71" s="173">
        <v>30</v>
      </c>
      <c r="CL71" s="173">
        <v>31</v>
      </c>
      <c r="CM71" s="173">
        <v>32</v>
      </c>
      <c r="CN71" s="173">
        <v>33</v>
      </c>
      <c r="CO71" s="173">
        <v>34</v>
      </c>
      <c r="CP71" s="174">
        <v>35</v>
      </c>
      <c r="CQ71" s="174">
        <v>36</v>
      </c>
      <c r="CR71" s="174">
        <v>37</v>
      </c>
      <c r="CS71" s="174">
        <v>38</v>
      </c>
      <c r="CT71" s="174">
        <v>39</v>
      </c>
      <c r="CU71" s="174">
        <v>40</v>
      </c>
      <c r="CV71" s="159"/>
    </row>
    <row r="72" spans="6:100" ht="22.5" customHeight="1" thickBot="1" x14ac:dyDescent="0.3">
      <c r="S72" s="248"/>
      <c r="BD72" s="185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7"/>
    </row>
    <row r="73" spans="6:100" ht="22.5" customHeight="1" thickTop="1" x14ac:dyDescent="0.25">
      <c r="S73" s="248"/>
      <c r="BD73" s="146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8"/>
    </row>
    <row r="74" spans="6:100" ht="22.5" customHeight="1" x14ac:dyDescent="0.25">
      <c r="S74" s="248"/>
      <c r="AU74" t="str">
        <f>G18</f>
        <v>3. KOLO</v>
      </c>
      <c r="AV74">
        <f>H18</f>
        <v>0</v>
      </c>
      <c r="AW74">
        <f t="shared" ref="AW74:BB75" si="14">I18</f>
        <v>9</v>
      </c>
      <c r="AX74">
        <f t="shared" si="14"/>
        <v>0</v>
      </c>
      <c r="AY74" t="str">
        <f t="shared" si="14"/>
        <v>skupina</v>
      </c>
      <c r="AZ74">
        <f t="shared" si="14"/>
        <v>2</v>
      </c>
      <c r="BA74" t="str">
        <f t="shared" si="14"/>
        <v>:</v>
      </c>
      <c r="BB74">
        <f t="shared" si="14"/>
        <v>3</v>
      </c>
      <c r="BD74" s="156"/>
      <c r="BE74" s="959" t="str">
        <f>AU74</f>
        <v>3. KOLO</v>
      </c>
      <c r="BF74" s="959"/>
      <c r="BG74" s="959"/>
      <c r="BH74" s="157"/>
      <c r="BI74" s="966"/>
      <c r="BJ74" s="966"/>
      <c r="BK74" s="966"/>
      <c r="BL74" s="966"/>
      <c r="BM74" s="158"/>
      <c r="BN74" s="158"/>
      <c r="BO74" s="158"/>
      <c r="BP74" s="158"/>
      <c r="BQ74" s="158"/>
      <c r="BR74" s="158"/>
      <c r="BS74" s="966"/>
      <c r="BT74" s="967"/>
      <c r="BU74" s="968">
        <f>AW74</f>
        <v>9</v>
      </c>
      <c r="BV74" s="968"/>
      <c r="BW74" s="968"/>
      <c r="BX74" s="968"/>
      <c r="BY74" s="968"/>
      <c r="BZ74" s="969" t="s">
        <v>81</v>
      </c>
      <c r="CA74" s="969"/>
      <c r="CB74" s="969"/>
      <c r="CC74" s="158"/>
      <c r="CD74" s="158"/>
      <c r="CE74" s="158"/>
      <c r="CF74" s="158"/>
      <c r="CG74" s="158"/>
      <c r="CH74" s="158"/>
      <c r="CI74" s="158"/>
      <c r="CJ74" s="158"/>
      <c r="CK74" s="970" t="str">
        <f>AY74</f>
        <v>skupina</v>
      </c>
      <c r="CL74" s="970"/>
      <c r="CM74" s="970"/>
      <c r="CN74" s="970"/>
      <c r="CO74" s="959" t="str">
        <f>AY75</f>
        <v>A</v>
      </c>
      <c r="CP74" s="959"/>
      <c r="CQ74" s="960" t="s">
        <v>13</v>
      </c>
      <c r="CR74" s="960"/>
      <c r="CS74" s="960"/>
      <c r="CT74" s="1050"/>
      <c r="CU74" s="1051"/>
      <c r="CV74" s="159"/>
    </row>
    <row r="75" spans="6:100" ht="22.5" customHeight="1" x14ac:dyDescent="0.25">
      <c r="AW75" t="str">
        <f t="shared" si="14"/>
        <v>zápas</v>
      </c>
      <c r="AX75">
        <f t="shared" si="14"/>
        <v>0</v>
      </c>
      <c r="AY75" t="str">
        <f t="shared" si="14"/>
        <v>A</v>
      </c>
      <c r="AZ75" t="str">
        <f t="shared" si="14"/>
        <v>Pečky</v>
      </c>
      <c r="BA75">
        <f t="shared" si="14"/>
        <v>0</v>
      </c>
      <c r="BB75" t="str">
        <f t="shared" si="14"/>
        <v>Bezručova</v>
      </c>
      <c r="BD75" s="156"/>
      <c r="BE75" s="959"/>
      <c r="BF75" s="959"/>
      <c r="BG75" s="959"/>
      <c r="BH75" s="157"/>
      <c r="BI75" s="966"/>
      <c r="BJ75" s="966"/>
      <c r="BK75" s="966"/>
      <c r="BL75" s="966"/>
      <c r="BM75" s="158"/>
      <c r="BN75" s="158"/>
      <c r="BO75" s="158"/>
      <c r="BP75" s="158"/>
      <c r="BQ75" s="158"/>
      <c r="BR75" s="158"/>
      <c r="BS75" s="967"/>
      <c r="BT75" s="967"/>
      <c r="BU75" s="968"/>
      <c r="BV75" s="968"/>
      <c r="BW75" s="968"/>
      <c r="BX75" s="968"/>
      <c r="BY75" s="968"/>
      <c r="BZ75" s="969"/>
      <c r="CA75" s="969"/>
      <c r="CB75" s="969"/>
      <c r="CC75" s="158"/>
      <c r="CD75" s="158"/>
      <c r="CE75" s="158"/>
      <c r="CF75" s="158"/>
      <c r="CG75" s="158"/>
      <c r="CH75" s="158"/>
      <c r="CI75" s="158"/>
      <c r="CJ75" s="158"/>
      <c r="CK75" s="970"/>
      <c r="CL75" s="970"/>
      <c r="CM75" s="970"/>
      <c r="CN75" s="970"/>
      <c r="CO75" s="959"/>
      <c r="CP75" s="959"/>
      <c r="CQ75" s="960"/>
      <c r="CR75" s="960"/>
      <c r="CS75" s="960"/>
      <c r="CT75" s="1052"/>
      <c r="CU75" s="1053"/>
      <c r="CV75" s="159"/>
    </row>
    <row r="76" spans="6:100" ht="22.5" customHeight="1" x14ac:dyDescent="0.25">
      <c r="F76" s="165"/>
      <c r="BD76" s="156"/>
      <c r="BE76" s="167"/>
      <c r="BF76" s="167"/>
      <c r="BG76" s="167"/>
      <c r="BH76" s="167"/>
      <c r="BI76" s="587" t="s">
        <v>16</v>
      </c>
      <c r="BJ76" s="587"/>
      <c r="BK76" s="168">
        <f>AZ74</f>
        <v>2</v>
      </c>
      <c r="BL76" s="91" t="s">
        <v>17</v>
      </c>
      <c r="BM76" s="997" t="str">
        <f>AZ75</f>
        <v>Pečky</v>
      </c>
      <c r="BN76" s="997"/>
      <c r="BO76" s="997"/>
      <c r="BP76" s="997"/>
      <c r="BQ76" s="997"/>
      <c r="BR76" s="997"/>
      <c r="BS76" s="997"/>
      <c r="BT76" s="997"/>
      <c r="BU76" s="997"/>
      <c r="BV76" s="997"/>
      <c r="BW76" s="997"/>
      <c r="BX76" s="997"/>
      <c r="BY76" s="997"/>
      <c r="BZ76" s="167"/>
      <c r="CA76" s="167"/>
      <c r="CB76" s="167"/>
      <c r="CC76" s="167"/>
      <c r="CD76" s="167"/>
      <c r="CE76" s="587" t="s">
        <v>16</v>
      </c>
      <c r="CF76" s="587"/>
      <c r="CG76" s="168">
        <f>BB74</f>
        <v>3</v>
      </c>
      <c r="CH76" s="91" t="s">
        <v>17</v>
      </c>
      <c r="CI76" s="997" t="str">
        <f>BB75</f>
        <v>Bezručova</v>
      </c>
      <c r="CJ76" s="997"/>
      <c r="CK76" s="997"/>
      <c r="CL76" s="997"/>
      <c r="CM76" s="997"/>
      <c r="CN76" s="997"/>
      <c r="CO76" s="997"/>
      <c r="CP76" s="997"/>
      <c r="CQ76" s="997"/>
      <c r="CR76" s="997"/>
      <c r="CS76" s="997"/>
      <c r="CT76" s="997"/>
      <c r="CU76" s="997"/>
      <c r="CV76" s="159"/>
    </row>
    <row r="77" spans="6:100" ht="22.5" customHeight="1" x14ac:dyDescent="0.25">
      <c r="F77" s="169"/>
      <c r="BD77" s="156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71"/>
      <c r="CQ77" s="171"/>
      <c r="CR77" s="171"/>
      <c r="CS77" s="171"/>
      <c r="CT77" s="171"/>
      <c r="CU77" s="171"/>
      <c r="CV77" s="159"/>
    </row>
    <row r="78" spans="6:100" ht="22.5" customHeight="1" x14ac:dyDescent="0.35">
      <c r="F78" s="165"/>
      <c r="BD78" s="156"/>
      <c r="BE78" s="94" t="s">
        <v>21</v>
      </c>
      <c r="BF78" s="172">
        <f>BK76</f>
        <v>2</v>
      </c>
      <c r="BG78" s="96" t="s">
        <v>10</v>
      </c>
      <c r="BH78" s="173">
        <v>1</v>
      </c>
      <c r="BI78" s="173">
        <v>2</v>
      </c>
      <c r="BJ78" s="173">
        <v>3</v>
      </c>
      <c r="BK78" s="173">
        <v>4</v>
      </c>
      <c r="BL78" s="173">
        <v>5</v>
      </c>
      <c r="BM78" s="173">
        <v>6</v>
      </c>
      <c r="BN78" s="173">
        <v>7</v>
      </c>
      <c r="BO78" s="173">
        <v>8</v>
      </c>
      <c r="BP78" s="173">
        <v>9</v>
      </c>
      <c r="BQ78" s="173">
        <v>10</v>
      </c>
      <c r="BR78" s="173">
        <v>11</v>
      </c>
      <c r="BS78" s="173">
        <v>12</v>
      </c>
      <c r="BT78" s="173">
        <v>13</v>
      </c>
      <c r="BU78" s="173">
        <v>14</v>
      </c>
      <c r="BV78" s="173">
        <v>15</v>
      </c>
      <c r="BW78" s="173">
        <v>16</v>
      </c>
      <c r="BX78" s="173">
        <v>17</v>
      </c>
      <c r="BY78" s="173">
        <v>18</v>
      </c>
      <c r="BZ78" s="173">
        <v>19</v>
      </c>
      <c r="CA78" s="173">
        <v>20</v>
      </c>
      <c r="CB78" s="173">
        <v>21</v>
      </c>
      <c r="CC78" s="173">
        <v>22</v>
      </c>
      <c r="CD78" s="173">
        <v>23</v>
      </c>
      <c r="CE78" s="173">
        <v>24</v>
      </c>
      <c r="CF78" s="173">
        <v>25</v>
      </c>
      <c r="CG78" s="173">
        <v>26</v>
      </c>
      <c r="CH78" s="173">
        <v>27</v>
      </c>
      <c r="CI78" s="173">
        <v>28</v>
      </c>
      <c r="CJ78" s="173">
        <v>29</v>
      </c>
      <c r="CK78" s="173">
        <v>30</v>
      </c>
      <c r="CL78" s="173">
        <v>31</v>
      </c>
      <c r="CM78" s="173">
        <v>32</v>
      </c>
      <c r="CN78" s="173">
        <v>33</v>
      </c>
      <c r="CO78" s="173">
        <v>34</v>
      </c>
      <c r="CP78" s="174">
        <v>35</v>
      </c>
      <c r="CQ78" s="174">
        <v>36</v>
      </c>
      <c r="CR78" s="174">
        <v>37</v>
      </c>
      <c r="CS78" s="174">
        <v>38</v>
      </c>
      <c r="CT78" s="174">
        <v>39</v>
      </c>
      <c r="CU78" s="174">
        <v>40</v>
      </c>
      <c r="CV78" s="159"/>
    </row>
    <row r="79" spans="6:100" ht="22.5" customHeight="1" x14ac:dyDescent="0.25">
      <c r="F79" s="169"/>
      <c r="BD79" s="156"/>
      <c r="BE79" s="175"/>
      <c r="BF79" s="176"/>
      <c r="BG79" s="177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9"/>
      <c r="CQ79" s="179"/>
      <c r="CR79" s="179"/>
      <c r="CS79" s="179"/>
      <c r="CT79" s="179"/>
      <c r="CU79" s="179"/>
      <c r="CV79" s="159"/>
    </row>
    <row r="80" spans="6:100" ht="22.5" customHeight="1" x14ac:dyDescent="0.35">
      <c r="F80" s="165"/>
      <c r="BD80" s="156"/>
      <c r="BE80" s="104" t="s">
        <v>21</v>
      </c>
      <c r="BF80" s="182">
        <f>CG76</f>
        <v>3</v>
      </c>
      <c r="BG80" s="106" t="s">
        <v>10</v>
      </c>
      <c r="BH80" s="173">
        <v>1</v>
      </c>
      <c r="BI80" s="173">
        <v>2</v>
      </c>
      <c r="BJ80" s="173">
        <v>3</v>
      </c>
      <c r="BK80" s="173">
        <v>4</v>
      </c>
      <c r="BL80" s="173">
        <v>5</v>
      </c>
      <c r="BM80" s="173">
        <v>6</v>
      </c>
      <c r="BN80" s="173">
        <v>7</v>
      </c>
      <c r="BO80" s="173">
        <v>8</v>
      </c>
      <c r="BP80" s="173">
        <v>9</v>
      </c>
      <c r="BQ80" s="173">
        <v>10</v>
      </c>
      <c r="BR80" s="173">
        <v>11</v>
      </c>
      <c r="BS80" s="173">
        <v>12</v>
      </c>
      <c r="BT80" s="173">
        <v>13</v>
      </c>
      <c r="BU80" s="173">
        <v>14</v>
      </c>
      <c r="BV80" s="173">
        <v>15</v>
      </c>
      <c r="BW80" s="173">
        <v>16</v>
      </c>
      <c r="BX80" s="173">
        <v>17</v>
      </c>
      <c r="BY80" s="173">
        <v>18</v>
      </c>
      <c r="BZ80" s="173">
        <v>19</v>
      </c>
      <c r="CA80" s="173">
        <v>20</v>
      </c>
      <c r="CB80" s="173">
        <v>21</v>
      </c>
      <c r="CC80" s="173">
        <v>22</v>
      </c>
      <c r="CD80" s="173">
        <v>23</v>
      </c>
      <c r="CE80" s="173">
        <v>24</v>
      </c>
      <c r="CF80" s="173">
        <v>25</v>
      </c>
      <c r="CG80" s="173">
        <v>26</v>
      </c>
      <c r="CH80" s="173">
        <v>27</v>
      </c>
      <c r="CI80" s="173">
        <v>28</v>
      </c>
      <c r="CJ80" s="173">
        <v>29</v>
      </c>
      <c r="CK80" s="173">
        <v>30</v>
      </c>
      <c r="CL80" s="173">
        <v>31</v>
      </c>
      <c r="CM80" s="173">
        <v>32</v>
      </c>
      <c r="CN80" s="173">
        <v>33</v>
      </c>
      <c r="CO80" s="173">
        <v>34</v>
      </c>
      <c r="CP80" s="174">
        <v>35</v>
      </c>
      <c r="CQ80" s="174">
        <v>36</v>
      </c>
      <c r="CR80" s="174">
        <v>37</v>
      </c>
      <c r="CS80" s="174">
        <v>38</v>
      </c>
      <c r="CT80" s="174">
        <v>39</v>
      </c>
      <c r="CU80" s="174">
        <v>40</v>
      </c>
      <c r="CV80" s="159"/>
    </row>
    <row r="81" spans="6:100" ht="22.5" customHeight="1" thickBot="1" x14ac:dyDescent="0.3">
      <c r="F81" s="169"/>
      <c r="BD81" s="185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7"/>
    </row>
    <row r="82" spans="6:100" ht="22.5" customHeight="1" thickTop="1" x14ac:dyDescent="0.25">
      <c r="BD82" s="146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8"/>
    </row>
    <row r="83" spans="6:100" ht="22.5" customHeight="1" x14ac:dyDescent="0.25">
      <c r="AU83" t="str">
        <f>G20</f>
        <v>4. KOLO</v>
      </c>
      <c r="AV83">
        <f>H20</f>
        <v>0</v>
      </c>
      <c r="AW83">
        <f t="shared" ref="AW83:BB84" si="15">I20</f>
        <v>10</v>
      </c>
      <c r="AX83">
        <f t="shared" si="15"/>
        <v>0</v>
      </c>
      <c r="AY83" t="str">
        <f t="shared" si="15"/>
        <v>skupina</v>
      </c>
      <c r="AZ83">
        <f t="shared" si="15"/>
        <v>5</v>
      </c>
      <c r="BA83" t="str">
        <f t="shared" si="15"/>
        <v>:</v>
      </c>
      <c r="BB83">
        <f t="shared" si="15"/>
        <v>6</v>
      </c>
      <c r="BD83" s="156"/>
      <c r="BE83" s="959" t="str">
        <f>AU83</f>
        <v>4. KOLO</v>
      </c>
      <c r="BF83" s="959"/>
      <c r="BG83" s="959"/>
      <c r="BH83" s="157"/>
      <c r="BI83" s="966"/>
      <c r="BJ83" s="966"/>
      <c r="BK83" s="966"/>
      <c r="BL83" s="966"/>
      <c r="BM83" s="158"/>
      <c r="BN83" s="158"/>
      <c r="BO83" s="158"/>
      <c r="BP83" s="158"/>
      <c r="BQ83" s="158"/>
      <c r="BR83" s="158"/>
      <c r="BS83" s="966"/>
      <c r="BT83" s="967"/>
      <c r="BU83" s="968">
        <f>AW83</f>
        <v>10</v>
      </c>
      <c r="BV83" s="968"/>
      <c r="BW83" s="968"/>
      <c r="BX83" s="968"/>
      <c r="BY83" s="968"/>
      <c r="BZ83" s="969" t="s">
        <v>81</v>
      </c>
      <c r="CA83" s="969"/>
      <c r="CB83" s="969"/>
      <c r="CC83" s="158"/>
      <c r="CD83" s="158"/>
      <c r="CE83" s="158"/>
      <c r="CF83" s="158"/>
      <c r="CG83" s="158"/>
      <c r="CH83" s="158"/>
      <c r="CI83" s="158"/>
      <c r="CJ83" s="158"/>
      <c r="CK83" s="970" t="str">
        <f>AY83</f>
        <v>skupina</v>
      </c>
      <c r="CL83" s="970"/>
      <c r="CM83" s="970"/>
      <c r="CN83" s="970"/>
      <c r="CO83" s="959" t="str">
        <f>AY84</f>
        <v>B</v>
      </c>
      <c r="CP83" s="959"/>
      <c r="CQ83" s="960" t="s">
        <v>13</v>
      </c>
      <c r="CR83" s="960"/>
      <c r="CS83" s="960"/>
      <c r="CT83" s="1050"/>
      <c r="CU83" s="1051"/>
      <c r="CV83" s="159"/>
    </row>
    <row r="84" spans="6:100" ht="22.5" customHeight="1" x14ac:dyDescent="0.25">
      <c r="AW84" t="str">
        <f t="shared" si="15"/>
        <v>zápas</v>
      </c>
      <c r="AX84">
        <f t="shared" si="15"/>
        <v>0</v>
      </c>
      <c r="AY84" t="str">
        <f t="shared" si="15"/>
        <v>B</v>
      </c>
      <c r="AZ84" t="str">
        <f t="shared" si="15"/>
        <v>Týnec n.L.</v>
      </c>
      <c r="BA84">
        <f t="shared" si="15"/>
        <v>0</v>
      </c>
      <c r="BB84" t="str">
        <f t="shared" si="15"/>
        <v>Mnichovická</v>
      </c>
      <c r="BD84" s="156"/>
      <c r="BE84" s="959"/>
      <c r="BF84" s="959"/>
      <c r="BG84" s="959"/>
      <c r="BH84" s="157"/>
      <c r="BI84" s="966"/>
      <c r="BJ84" s="966"/>
      <c r="BK84" s="966"/>
      <c r="BL84" s="966"/>
      <c r="BM84" s="158"/>
      <c r="BN84" s="158"/>
      <c r="BO84" s="158"/>
      <c r="BP84" s="158"/>
      <c r="BQ84" s="158"/>
      <c r="BR84" s="158"/>
      <c r="BS84" s="967"/>
      <c r="BT84" s="967"/>
      <c r="BU84" s="968"/>
      <c r="BV84" s="968"/>
      <c r="BW84" s="968"/>
      <c r="BX84" s="968"/>
      <c r="BY84" s="968"/>
      <c r="BZ84" s="969"/>
      <c r="CA84" s="969"/>
      <c r="CB84" s="969"/>
      <c r="CC84" s="158"/>
      <c r="CD84" s="158"/>
      <c r="CE84" s="158"/>
      <c r="CF84" s="158"/>
      <c r="CG84" s="158"/>
      <c r="CH84" s="158"/>
      <c r="CI84" s="158"/>
      <c r="CJ84" s="158"/>
      <c r="CK84" s="970"/>
      <c r="CL84" s="970"/>
      <c r="CM84" s="970"/>
      <c r="CN84" s="970"/>
      <c r="CO84" s="959"/>
      <c r="CP84" s="959"/>
      <c r="CQ84" s="960"/>
      <c r="CR84" s="960"/>
      <c r="CS84" s="960"/>
      <c r="CT84" s="1052"/>
      <c r="CU84" s="1053"/>
      <c r="CV84" s="159"/>
    </row>
    <row r="85" spans="6:100" ht="22.5" customHeight="1" x14ac:dyDescent="0.25">
      <c r="BD85" s="156"/>
      <c r="BE85" s="167"/>
      <c r="BF85" s="167"/>
      <c r="BG85" s="167"/>
      <c r="BH85" s="167"/>
      <c r="BI85" s="587" t="s">
        <v>16</v>
      </c>
      <c r="BJ85" s="587"/>
      <c r="BK85" s="168">
        <f>AZ83</f>
        <v>5</v>
      </c>
      <c r="BL85" s="91" t="s">
        <v>17</v>
      </c>
      <c r="BM85" s="997" t="str">
        <f>AZ84</f>
        <v>Týnec n.L.</v>
      </c>
      <c r="BN85" s="997"/>
      <c r="BO85" s="997"/>
      <c r="BP85" s="997"/>
      <c r="BQ85" s="997"/>
      <c r="BR85" s="997"/>
      <c r="BS85" s="997"/>
      <c r="BT85" s="997"/>
      <c r="BU85" s="997"/>
      <c r="BV85" s="997"/>
      <c r="BW85" s="997"/>
      <c r="BX85" s="997"/>
      <c r="BY85" s="997"/>
      <c r="BZ85" s="167"/>
      <c r="CA85" s="167"/>
      <c r="CB85" s="167"/>
      <c r="CC85" s="167"/>
      <c r="CD85" s="167"/>
      <c r="CE85" s="587" t="s">
        <v>16</v>
      </c>
      <c r="CF85" s="587"/>
      <c r="CG85" s="168">
        <f>BB83</f>
        <v>6</v>
      </c>
      <c r="CH85" s="91" t="s">
        <v>17</v>
      </c>
      <c r="CI85" s="997" t="str">
        <f>BB84</f>
        <v>Mnichovická</v>
      </c>
      <c r="CJ85" s="997"/>
      <c r="CK85" s="997"/>
      <c r="CL85" s="997"/>
      <c r="CM85" s="997"/>
      <c r="CN85" s="997"/>
      <c r="CO85" s="997"/>
      <c r="CP85" s="997"/>
      <c r="CQ85" s="997"/>
      <c r="CR85" s="997"/>
      <c r="CS85" s="997"/>
      <c r="CT85" s="997"/>
      <c r="CU85" s="997"/>
      <c r="CV85" s="159"/>
    </row>
    <row r="86" spans="6:100" ht="22.5" customHeight="1" x14ac:dyDescent="0.25">
      <c r="BD86" s="156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71"/>
      <c r="CQ86" s="171"/>
      <c r="CR86" s="171"/>
      <c r="CS86" s="171"/>
      <c r="CT86" s="171"/>
      <c r="CU86" s="171"/>
      <c r="CV86" s="159"/>
    </row>
    <row r="87" spans="6:100" ht="22.5" customHeight="1" x14ac:dyDescent="0.35">
      <c r="BD87" s="156"/>
      <c r="BE87" s="94" t="s">
        <v>21</v>
      </c>
      <c r="BF87" s="172">
        <f>BK85</f>
        <v>5</v>
      </c>
      <c r="BG87" s="96" t="s">
        <v>10</v>
      </c>
      <c r="BH87" s="173">
        <v>1</v>
      </c>
      <c r="BI87" s="173">
        <v>2</v>
      </c>
      <c r="BJ87" s="173">
        <v>3</v>
      </c>
      <c r="BK87" s="173">
        <v>4</v>
      </c>
      <c r="BL87" s="173">
        <v>5</v>
      </c>
      <c r="BM87" s="173">
        <v>6</v>
      </c>
      <c r="BN87" s="173">
        <v>7</v>
      </c>
      <c r="BO87" s="173">
        <v>8</v>
      </c>
      <c r="BP87" s="173">
        <v>9</v>
      </c>
      <c r="BQ87" s="173">
        <v>10</v>
      </c>
      <c r="BR87" s="173">
        <v>11</v>
      </c>
      <c r="BS87" s="173">
        <v>12</v>
      </c>
      <c r="BT87" s="173">
        <v>13</v>
      </c>
      <c r="BU87" s="173">
        <v>14</v>
      </c>
      <c r="BV87" s="173">
        <v>15</v>
      </c>
      <c r="BW87" s="173">
        <v>16</v>
      </c>
      <c r="BX87" s="173">
        <v>17</v>
      </c>
      <c r="BY87" s="173">
        <v>18</v>
      </c>
      <c r="BZ87" s="173">
        <v>19</v>
      </c>
      <c r="CA87" s="173">
        <v>20</v>
      </c>
      <c r="CB87" s="173">
        <v>21</v>
      </c>
      <c r="CC87" s="173">
        <v>22</v>
      </c>
      <c r="CD87" s="173">
        <v>23</v>
      </c>
      <c r="CE87" s="173">
        <v>24</v>
      </c>
      <c r="CF87" s="173">
        <v>25</v>
      </c>
      <c r="CG87" s="173">
        <v>26</v>
      </c>
      <c r="CH87" s="173">
        <v>27</v>
      </c>
      <c r="CI87" s="173">
        <v>28</v>
      </c>
      <c r="CJ87" s="173">
        <v>29</v>
      </c>
      <c r="CK87" s="173">
        <v>30</v>
      </c>
      <c r="CL87" s="173">
        <v>31</v>
      </c>
      <c r="CM87" s="173">
        <v>32</v>
      </c>
      <c r="CN87" s="173">
        <v>33</v>
      </c>
      <c r="CO87" s="173">
        <v>34</v>
      </c>
      <c r="CP87" s="174">
        <v>35</v>
      </c>
      <c r="CQ87" s="174">
        <v>36</v>
      </c>
      <c r="CR87" s="174">
        <v>37</v>
      </c>
      <c r="CS87" s="174">
        <v>38</v>
      </c>
      <c r="CT87" s="174">
        <v>39</v>
      </c>
      <c r="CU87" s="174">
        <v>40</v>
      </c>
      <c r="CV87" s="159"/>
    </row>
    <row r="88" spans="6:100" ht="22.5" customHeight="1" x14ac:dyDescent="0.25">
      <c r="F88" s="165"/>
      <c r="BD88" s="156"/>
      <c r="BE88" s="175"/>
      <c r="BF88" s="176"/>
      <c r="BG88" s="177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9"/>
      <c r="CQ88" s="179"/>
      <c r="CR88" s="179"/>
      <c r="CS88" s="179"/>
      <c r="CT88" s="179"/>
      <c r="CU88" s="179"/>
      <c r="CV88" s="159"/>
    </row>
    <row r="89" spans="6:100" ht="22.5" customHeight="1" x14ac:dyDescent="0.35">
      <c r="F89" s="169"/>
      <c r="BD89" s="156"/>
      <c r="BE89" s="104" t="s">
        <v>21</v>
      </c>
      <c r="BF89" s="182">
        <f>CG85</f>
        <v>6</v>
      </c>
      <c r="BG89" s="106" t="s">
        <v>10</v>
      </c>
      <c r="BH89" s="173">
        <v>1</v>
      </c>
      <c r="BI89" s="173">
        <v>2</v>
      </c>
      <c r="BJ89" s="173">
        <v>3</v>
      </c>
      <c r="BK89" s="173">
        <v>4</v>
      </c>
      <c r="BL89" s="173">
        <v>5</v>
      </c>
      <c r="BM89" s="173">
        <v>6</v>
      </c>
      <c r="BN89" s="173">
        <v>7</v>
      </c>
      <c r="BO89" s="173">
        <v>8</v>
      </c>
      <c r="BP89" s="173">
        <v>9</v>
      </c>
      <c r="BQ89" s="173">
        <v>10</v>
      </c>
      <c r="BR89" s="173">
        <v>11</v>
      </c>
      <c r="BS89" s="173">
        <v>12</v>
      </c>
      <c r="BT89" s="173">
        <v>13</v>
      </c>
      <c r="BU89" s="173">
        <v>14</v>
      </c>
      <c r="BV89" s="173">
        <v>15</v>
      </c>
      <c r="BW89" s="173">
        <v>16</v>
      </c>
      <c r="BX89" s="173">
        <v>17</v>
      </c>
      <c r="BY89" s="173">
        <v>18</v>
      </c>
      <c r="BZ89" s="173">
        <v>19</v>
      </c>
      <c r="CA89" s="173">
        <v>20</v>
      </c>
      <c r="CB89" s="173">
        <v>21</v>
      </c>
      <c r="CC89" s="173">
        <v>22</v>
      </c>
      <c r="CD89" s="173">
        <v>23</v>
      </c>
      <c r="CE89" s="173">
        <v>24</v>
      </c>
      <c r="CF89" s="173">
        <v>25</v>
      </c>
      <c r="CG89" s="173">
        <v>26</v>
      </c>
      <c r="CH89" s="173">
        <v>27</v>
      </c>
      <c r="CI89" s="173">
        <v>28</v>
      </c>
      <c r="CJ89" s="173">
        <v>29</v>
      </c>
      <c r="CK89" s="173">
        <v>30</v>
      </c>
      <c r="CL89" s="173">
        <v>31</v>
      </c>
      <c r="CM89" s="173">
        <v>32</v>
      </c>
      <c r="CN89" s="173">
        <v>33</v>
      </c>
      <c r="CO89" s="173">
        <v>34</v>
      </c>
      <c r="CP89" s="174">
        <v>35</v>
      </c>
      <c r="CQ89" s="174">
        <v>36</v>
      </c>
      <c r="CR89" s="174">
        <v>37</v>
      </c>
      <c r="CS89" s="174">
        <v>38</v>
      </c>
      <c r="CT89" s="174">
        <v>39</v>
      </c>
      <c r="CU89" s="174">
        <v>40</v>
      </c>
      <c r="CV89" s="159"/>
    </row>
    <row r="90" spans="6:100" ht="22.5" customHeight="1" thickBot="1" x14ac:dyDescent="0.3">
      <c r="F90" s="165"/>
      <c r="BD90" s="185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186"/>
      <c r="BX90" s="186"/>
      <c r="BY90" s="186"/>
      <c r="BZ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K90" s="186"/>
      <c r="CL90" s="186"/>
      <c r="CM90" s="186"/>
      <c r="CN90" s="186"/>
      <c r="CO90" s="186"/>
      <c r="CP90" s="186"/>
      <c r="CQ90" s="186"/>
      <c r="CR90" s="186"/>
      <c r="CS90" s="186"/>
      <c r="CT90" s="186"/>
      <c r="CU90" s="186"/>
      <c r="CV90" s="187"/>
    </row>
    <row r="91" spans="6:100" ht="22.5" customHeight="1" thickTop="1" thickBot="1" x14ac:dyDescent="0.3">
      <c r="F91" s="169"/>
    </row>
    <row r="92" spans="6:100" ht="22.5" customHeight="1" thickTop="1" x14ac:dyDescent="0.25">
      <c r="F92" s="165"/>
      <c r="BD92" s="146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8"/>
    </row>
    <row r="93" spans="6:100" ht="22.5" customHeight="1" x14ac:dyDescent="0.25">
      <c r="F93" s="169"/>
      <c r="AU93" t="str">
        <f>G22</f>
        <v>4. KOLO</v>
      </c>
      <c r="AV93">
        <f>H22</f>
        <v>0</v>
      </c>
      <c r="AW93">
        <f t="shared" ref="AW93:BB94" si="16">I22</f>
        <v>11</v>
      </c>
      <c r="AX93">
        <f t="shared" si="16"/>
        <v>0</v>
      </c>
      <c r="AY93" t="str">
        <f t="shared" si="16"/>
        <v>skupina</v>
      </c>
      <c r="AZ93">
        <f t="shared" si="16"/>
        <v>8</v>
      </c>
      <c r="BA93" t="str">
        <f t="shared" si="16"/>
        <v>:</v>
      </c>
      <c r="BB93">
        <f t="shared" si="16"/>
        <v>9</v>
      </c>
      <c r="BD93" s="156"/>
      <c r="BE93" s="959" t="str">
        <f>AU93</f>
        <v>4. KOLO</v>
      </c>
      <c r="BF93" s="959"/>
      <c r="BG93" s="959"/>
      <c r="BH93" s="157"/>
      <c r="BI93" s="966"/>
      <c r="BJ93" s="966"/>
      <c r="BK93" s="966"/>
      <c r="BL93" s="966"/>
      <c r="BM93" s="158"/>
      <c r="BN93" s="158"/>
      <c r="BO93" s="158"/>
      <c r="BP93" s="158"/>
      <c r="BQ93" s="158"/>
      <c r="BR93" s="158"/>
      <c r="BS93" s="966"/>
      <c r="BT93" s="967"/>
      <c r="BU93" s="968">
        <f>AW93</f>
        <v>11</v>
      </c>
      <c r="BV93" s="968"/>
      <c r="BW93" s="968"/>
      <c r="BX93" s="968"/>
      <c r="BY93" s="968"/>
      <c r="BZ93" s="969" t="s">
        <v>81</v>
      </c>
      <c r="CA93" s="969"/>
      <c r="CB93" s="969"/>
      <c r="CC93" s="158"/>
      <c r="CD93" s="158"/>
      <c r="CE93" s="158"/>
      <c r="CF93" s="158"/>
      <c r="CG93" s="158"/>
      <c r="CH93" s="158"/>
      <c r="CI93" s="158"/>
      <c r="CJ93" s="158"/>
      <c r="CK93" s="970" t="str">
        <f>AY93</f>
        <v>skupina</v>
      </c>
      <c r="CL93" s="970"/>
      <c r="CM93" s="970"/>
      <c r="CN93" s="970"/>
      <c r="CO93" s="959" t="str">
        <f>AY94</f>
        <v>C</v>
      </c>
      <c r="CP93" s="959"/>
      <c r="CQ93" s="960" t="s">
        <v>13</v>
      </c>
      <c r="CR93" s="960"/>
      <c r="CS93" s="960"/>
      <c r="CT93" s="1050"/>
      <c r="CU93" s="1051"/>
      <c r="CV93" s="159"/>
    </row>
    <row r="94" spans="6:100" ht="22.5" customHeight="1" x14ac:dyDescent="0.25">
      <c r="AW94" t="str">
        <f t="shared" si="16"/>
        <v>zápas</v>
      </c>
      <c r="AX94">
        <f t="shared" si="16"/>
        <v>0</v>
      </c>
      <c r="AY94" t="str">
        <f t="shared" si="16"/>
        <v>C</v>
      </c>
      <c r="AZ94" t="str">
        <f t="shared" si="16"/>
        <v>Plaňany</v>
      </c>
      <c r="BA94">
        <f t="shared" si="16"/>
        <v>0</v>
      </c>
      <c r="BB94" t="str">
        <f t="shared" si="16"/>
        <v>Prok.Velikého</v>
      </c>
      <c r="BD94" s="156"/>
      <c r="BE94" s="959"/>
      <c r="BF94" s="959"/>
      <c r="BG94" s="959"/>
      <c r="BH94" s="157"/>
      <c r="BI94" s="966"/>
      <c r="BJ94" s="966"/>
      <c r="BK94" s="966"/>
      <c r="BL94" s="966"/>
      <c r="BM94" s="158"/>
      <c r="BN94" s="158"/>
      <c r="BO94" s="158"/>
      <c r="BP94" s="158"/>
      <c r="BQ94" s="158"/>
      <c r="BR94" s="158"/>
      <c r="BS94" s="967"/>
      <c r="BT94" s="967"/>
      <c r="BU94" s="968"/>
      <c r="BV94" s="968"/>
      <c r="BW94" s="968"/>
      <c r="BX94" s="968"/>
      <c r="BY94" s="968"/>
      <c r="BZ94" s="969"/>
      <c r="CA94" s="969"/>
      <c r="CB94" s="969"/>
      <c r="CC94" s="158"/>
      <c r="CD94" s="158"/>
      <c r="CE94" s="158"/>
      <c r="CF94" s="158"/>
      <c r="CG94" s="158"/>
      <c r="CH94" s="158"/>
      <c r="CI94" s="158"/>
      <c r="CJ94" s="158"/>
      <c r="CK94" s="970"/>
      <c r="CL94" s="970"/>
      <c r="CM94" s="970"/>
      <c r="CN94" s="970"/>
      <c r="CO94" s="959"/>
      <c r="CP94" s="959"/>
      <c r="CQ94" s="960"/>
      <c r="CR94" s="960"/>
      <c r="CS94" s="960"/>
      <c r="CT94" s="1052"/>
      <c r="CU94" s="1053"/>
      <c r="CV94" s="159"/>
    </row>
    <row r="95" spans="6:100" ht="22.5" customHeight="1" x14ac:dyDescent="0.25">
      <c r="BD95" s="156"/>
      <c r="BE95" s="167"/>
      <c r="BF95" s="167"/>
      <c r="BG95" s="167"/>
      <c r="BH95" s="167"/>
      <c r="BI95" s="587" t="s">
        <v>16</v>
      </c>
      <c r="BJ95" s="587"/>
      <c r="BK95" s="168">
        <f>AZ93</f>
        <v>8</v>
      </c>
      <c r="BL95" s="91" t="s">
        <v>17</v>
      </c>
      <c r="BM95" s="997" t="str">
        <f>AZ94</f>
        <v>Plaňany</v>
      </c>
      <c r="BN95" s="997"/>
      <c r="BO95" s="997"/>
      <c r="BP95" s="997"/>
      <c r="BQ95" s="997"/>
      <c r="BR95" s="997"/>
      <c r="BS95" s="997"/>
      <c r="BT95" s="997"/>
      <c r="BU95" s="997"/>
      <c r="BV95" s="997"/>
      <c r="BW95" s="997"/>
      <c r="BX95" s="997"/>
      <c r="BY95" s="997"/>
      <c r="BZ95" s="167"/>
      <c r="CA95" s="167"/>
      <c r="CB95" s="167"/>
      <c r="CC95" s="167"/>
      <c r="CD95" s="167"/>
      <c r="CE95" s="587" t="s">
        <v>16</v>
      </c>
      <c r="CF95" s="587"/>
      <c r="CG95" s="168">
        <f>BB93</f>
        <v>9</v>
      </c>
      <c r="CH95" s="91" t="s">
        <v>17</v>
      </c>
      <c r="CI95" s="997" t="str">
        <f>BB94</f>
        <v>Prok.Velikého</v>
      </c>
      <c r="CJ95" s="997"/>
      <c r="CK95" s="997"/>
      <c r="CL95" s="997"/>
      <c r="CM95" s="997"/>
      <c r="CN95" s="997"/>
      <c r="CO95" s="997"/>
      <c r="CP95" s="997"/>
      <c r="CQ95" s="997"/>
      <c r="CR95" s="997"/>
      <c r="CS95" s="997"/>
      <c r="CT95" s="997"/>
      <c r="CU95" s="997"/>
      <c r="CV95" s="159"/>
    </row>
    <row r="96" spans="6:100" ht="22.5" customHeight="1" x14ac:dyDescent="0.25">
      <c r="BD96" s="156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71"/>
      <c r="CQ96" s="171"/>
      <c r="CR96" s="171"/>
      <c r="CS96" s="171"/>
      <c r="CT96" s="171"/>
      <c r="CU96" s="171"/>
      <c r="CV96" s="159"/>
    </row>
    <row r="97" spans="47:100" ht="22.5" customHeight="1" x14ac:dyDescent="0.35">
      <c r="BD97" s="156"/>
      <c r="BE97" s="94" t="s">
        <v>21</v>
      </c>
      <c r="BF97" s="172">
        <f>BK95</f>
        <v>8</v>
      </c>
      <c r="BG97" s="96" t="s">
        <v>10</v>
      </c>
      <c r="BH97" s="173">
        <v>1</v>
      </c>
      <c r="BI97" s="173">
        <v>2</v>
      </c>
      <c r="BJ97" s="173">
        <v>3</v>
      </c>
      <c r="BK97" s="173">
        <v>4</v>
      </c>
      <c r="BL97" s="173">
        <v>5</v>
      </c>
      <c r="BM97" s="173">
        <v>6</v>
      </c>
      <c r="BN97" s="173">
        <v>7</v>
      </c>
      <c r="BO97" s="173">
        <v>8</v>
      </c>
      <c r="BP97" s="173">
        <v>9</v>
      </c>
      <c r="BQ97" s="173">
        <v>10</v>
      </c>
      <c r="BR97" s="173">
        <v>11</v>
      </c>
      <c r="BS97" s="173">
        <v>12</v>
      </c>
      <c r="BT97" s="173">
        <v>13</v>
      </c>
      <c r="BU97" s="173">
        <v>14</v>
      </c>
      <c r="BV97" s="173">
        <v>15</v>
      </c>
      <c r="BW97" s="173">
        <v>16</v>
      </c>
      <c r="BX97" s="173">
        <v>17</v>
      </c>
      <c r="BY97" s="173">
        <v>18</v>
      </c>
      <c r="BZ97" s="173">
        <v>19</v>
      </c>
      <c r="CA97" s="173">
        <v>20</v>
      </c>
      <c r="CB97" s="173">
        <v>21</v>
      </c>
      <c r="CC97" s="173">
        <v>22</v>
      </c>
      <c r="CD97" s="173">
        <v>23</v>
      </c>
      <c r="CE97" s="173">
        <v>24</v>
      </c>
      <c r="CF97" s="173">
        <v>25</v>
      </c>
      <c r="CG97" s="173">
        <v>26</v>
      </c>
      <c r="CH97" s="173">
        <v>27</v>
      </c>
      <c r="CI97" s="173">
        <v>28</v>
      </c>
      <c r="CJ97" s="173">
        <v>29</v>
      </c>
      <c r="CK97" s="173">
        <v>30</v>
      </c>
      <c r="CL97" s="173">
        <v>31</v>
      </c>
      <c r="CM97" s="173">
        <v>32</v>
      </c>
      <c r="CN97" s="173">
        <v>33</v>
      </c>
      <c r="CO97" s="173">
        <v>34</v>
      </c>
      <c r="CP97" s="174">
        <v>35</v>
      </c>
      <c r="CQ97" s="174">
        <v>36</v>
      </c>
      <c r="CR97" s="174">
        <v>37</v>
      </c>
      <c r="CS97" s="174">
        <v>38</v>
      </c>
      <c r="CT97" s="174">
        <v>39</v>
      </c>
      <c r="CU97" s="174">
        <v>40</v>
      </c>
      <c r="CV97" s="159"/>
    </row>
    <row r="98" spans="47:100" ht="22.5" customHeight="1" x14ac:dyDescent="0.25">
      <c r="BD98" s="156"/>
      <c r="BE98" s="175"/>
      <c r="BF98" s="176"/>
      <c r="BG98" s="177"/>
      <c r="BH98" s="178"/>
      <c r="BI98" s="178"/>
      <c r="BJ98" s="178"/>
      <c r="BK98" s="178"/>
      <c r="BL98" s="178"/>
      <c r="BM98" s="178"/>
      <c r="BN98" s="178"/>
      <c r="BO98" s="178"/>
      <c r="BP98" s="178"/>
      <c r="BQ98" s="178"/>
      <c r="BR98" s="178"/>
      <c r="BS98" s="178"/>
      <c r="BT98" s="178"/>
      <c r="BU98" s="178"/>
      <c r="BV98" s="178"/>
      <c r="BW98" s="178"/>
      <c r="BX98" s="178"/>
      <c r="BY98" s="178"/>
      <c r="BZ98" s="178"/>
      <c r="CA98" s="178"/>
      <c r="CB98" s="178"/>
      <c r="CC98" s="178"/>
      <c r="CD98" s="178"/>
      <c r="CE98" s="178"/>
      <c r="CF98" s="178"/>
      <c r="CG98" s="178"/>
      <c r="CH98" s="178"/>
      <c r="CI98" s="178"/>
      <c r="CJ98" s="178"/>
      <c r="CK98" s="178"/>
      <c r="CL98" s="178"/>
      <c r="CM98" s="178"/>
      <c r="CN98" s="178"/>
      <c r="CO98" s="178"/>
      <c r="CP98" s="179"/>
      <c r="CQ98" s="179"/>
      <c r="CR98" s="179"/>
      <c r="CS98" s="179"/>
      <c r="CT98" s="179"/>
      <c r="CU98" s="179"/>
      <c r="CV98" s="159"/>
    </row>
    <row r="99" spans="47:100" ht="22.5" customHeight="1" x14ac:dyDescent="0.35">
      <c r="BD99" s="156"/>
      <c r="BE99" s="104" t="s">
        <v>21</v>
      </c>
      <c r="BF99" s="182">
        <f>CG95</f>
        <v>9</v>
      </c>
      <c r="BG99" s="106" t="s">
        <v>10</v>
      </c>
      <c r="BH99" s="173">
        <v>1</v>
      </c>
      <c r="BI99" s="173">
        <v>2</v>
      </c>
      <c r="BJ99" s="173">
        <v>3</v>
      </c>
      <c r="BK99" s="173">
        <v>4</v>
      </c>
      <c r="BL99" s="173">
        <v>5</v>
      </c>
      <c r="BM99" s="173">
        <v>6</v>
      </c>
      <c r="BN99" s="173">
        <v>7</v>
      </c>
      <c r="BO99" s="173">
        <v>8</v>
      </c>
      <c r="BP99" s="173">
        <v>9</v>
      </c>
      <c r="BQ99" s="173">
        <v>10</v>
      </c>
      <c r="BR99" s="173">
        <v>11</v>
      </c>
      <c r="BS99" s="173">
        <v>12</v>
      </c>
      <c r="BT99" s="173">
        <v>13</v>
      </c>
      <c r="BU99" s="173">
        <v>14</v>
      </c>
      <c r="BV99" s="173">
        <v>15</v>
      </c>
      <c r="BW99" s="173">
        <v>16</v>
      </c>
      <c r="BX99" s="173">
        <v>17</v>
      </c>
      <c r="BY99" s="173">
        <v>18</v>
      </c>
      <c r="BZ99" s="173">
        <v>19</v>
      </c>
      <c r="CA99" s="173">
        <v>20</v>
      </c>
      <c r="CB99" s="173">
        <v>21</v>
      </c>
      <c r="CC99" s="173">
        <v>22</v>
      </c>
      <c r="CD99" s="173">
        <v>23</v>
      </c>
      <c r="CE99" s="173">
        <v>24</v>
      </c>
      <c r="CF99" s="173">
        <v>25</v>
      </c>
      <c r="CG99" s="173">
        <v>26</v>
      </c>
      <c r="CH99" s="173">
        <v>27</v>
      </c>
      <c r="CI99" s="173">
        <v>28</v>
      </c>
      <c r="CJ99" s="173">
        <v>29</v>
      </c>
      <c r="CK99" s="173">
        <v>30</v>
      </c>
      <c r="CL99" s="173">
        <v>31</v>
      </c>
      <c r="CM99" s="173">
        <v>32</v>
      </c>
      <c r="CN99" s="173">
        <v>33</v>
      </c>
      <c r="CO99" s="173">
        <v>34</v>
      </c>
      <c r="CP99" s="174">
        <v>35</v>
      </c>
      <c r="CQ99" s="174">
        <v>36</v>
      </c>
      <c r="CR99" s="174">
        <v>37</v>
      </c>
      <c r="CS99" s="174">
        <v>38</v>
      </c>
      <c r="CT99" s="174">
        <v>39</v>
      </c>
      <c r="CU99" s="174">
        <v>40</v>
      </c>
      <c r="CV99" s="159"/>
    </row>
    <row r="100" spans="47:100" ht="22.5" customHeight="1" thickBot="1" x14ac:dyDescent="0.3">
      <c r="BD100" s="185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7"/>
    </row>
    <row r="101" spans="47:100" ht="22.5" customHeight="1" thickTop="1" x14ac:dyDescent="0.25">
      <c r="BD101" s="146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8"/>
    </row>
    <row r="102" spans="47:100" ht="22.5" customHeight="1" x14ac:dyDescent="0.25">
      <c r="AU102" t="str">
        <f>G24</f>
        <v>4. KOLO</v>
      </c>
      <c r="AV102">
        <f>H24</f>
        <v>0</v>
      </c>
      <c r="AW102">
        <f t="shared" ref="AW102:BB103" si="17">I24</f>
        <v>12</v>
      </c>
      <c r="AX102">
        <f t="shared" si="17"/>
        <v>0</v>
      </c>
      <c r="AY102" t="str">
        <f t="shared" si="17"/>
        <v>skupina</v>
      </c>
      <c r="AZ102">
        <f t="shared" si="17"/>
        <v>11</v>
      </c>
      <c r="BA102" t="str">
        <f t="shared" si="17"/>
        <v>:</v>
      </c>
      <c r="BB102">
        <f t="shared" si="17"/>
        <v>12</v>
      </c>
      <c r="BD102" s="156"/>
      <c r="BE102" s="959" t="str">
        <f>AU102</f>
        <v>4. KOLO</v>
      </c>
      <c r="BF102" s="959"/>
      <c r="BG102" s="959"/>
      <c r="BH102" s="157"/>
      <c r="BI102" s="966"/>
      <c r="BJ102" s="966"/>
      <c r="BK102" s="966"/>
      <c r="BL102" s="966"/>
      <c r="BM102" s="158"/>
      <c r="BN102" s="158"/>
      <c r="BO102" s="158"/>
      <c r="BP102" s="158"/>
      <c r="BQ102" s="158"/>
      <c r="BR102" s="158"/>
      <c r="BS102" s="966"/>
      <c r="BT102" s="967"/>
      <c r="BU102" s="968">
        <f>AW102</f>
        <v>12</v>
      </c>
      <c r="BV102" s="968"/>
      <c r="BW102" s="968"/>
      <c r="BX102" s="968"/>
      <c r="BY102" s="968"/>
      <c r="BZ102" s="969" t="s">
        <v>81</v>
      </c>
      <c r="CA102" s="969"/>
      <c r="CB102" s="969"/>
      <c r="CC102" s="158"/>
      <c r="CD102" s="158"/>
      <c r="CE102" s="158"/>
      <c r="CF102" s="158"/>
      <c r="CG102" s="158"/>
      <c r="CH102" s="158"/>
      <c r="CI102" s="158"/>
      <c r="CJ102" s="158"/>
      <c r="CK102" s="970" t="str">
        <f>AY102</f>
        <v>skupina</v>
      </c>
      <c r="CL102" s="970"/>
      <c r="CM102" s="970"/>
      <c r="CN102" s="970"/>
      <c r="CO102" s="959" t="str">
        <f>AY103</f>
        <v>D</v>
      </c>
      <c r="CP102" s="959"/>
      <c r="CQ102" s="960" t="s">
        <v>13</v>
      </c>
      <c r="CR102" s="960"/>
      <c r="CS102" s="960"/>
      <c r="CT102" s="1050"/>
      <c r="CU102" s="1051"/>
      <c r="CV102" s="159"/>
    </row>
    <row r="103" spans="47:100" ht="22.5" customHeight="1" x14ac:dyDescent="0.25">
      <c r="AW103" t="str">
        <f t="shared" si="17"/>
        <v>zápas</v>
      </c>
      <c r="AX103">
        <f t="shared" si="17"/>
        <v>0</v>
      </c>
      <c r="AY103" t="str">
        <f t="shared" si="17"/>
        <v>D</v>
      </c>
      <c r="AZ103" t="str">
        <f t="shared" si="17"/>
        <v>Velim</v>
      </c>
      <c r="BA103">
        <f t="shared" si="17"/>
        <v>0</v>
      </c>
      <c r="BB103" t="str">
        <f t="shared" si="17"/>
        <v>Lipanská</v>
      </c>
      <c r="BD103" s="156"/>
      <c r="BE103" s="959"/>
      <c r="BF103" s="959"/>
      <c r="BG103" s="959"/>
      <c r="BH103" s="157"/>
      <c r="BI103" s="966"/>
      <c r="BJ103" s="966"/>
      <c r="BK103" s="966"/>
      <c r="BL103" s="966"/>
      <c r="BM103" s="158"/>
      <c r="BN103" s="158"/>
      <c r="BO103" s="158"/>
      <c r="BP103" s="158"/>
      <c r="BQ103" s="158"/>
      <c r="BR103" s="158"/>
      <c r="BS103" s="967"/>
      <c r="BT103" s="967"/>
      <c r="BU103" s="968"/>
      <c r="BV103" s="968"/>
      <c r="BW103" s="968"/>
      <c r="BX103" s="968"/>
      <c r="BY103" s="968"/>
      <c r="BZ103" s="969"/>
      <c r="CA103" s="969"/>
      <c r="CB103" s="969"/>
      <c r="CC103" s="158"/>
      <c r="CD103" s="158"/>
      <c r="CE103" s="158"/>
      <c r="CF103" s="158"/>
      <c r="CG103" s="158"/>
      <c r="CH103" s="158"/>
      <c r="CI103" s="158"/>
      <c r="CJ103" s="158"/>
      <c r="CK103" s="970"/>
      <c r="CL103" s="970"/>
      <c r="CM103" s="970"/>
      <c r="CN103" s="970"/>
      <c r="CO103" s="959"/>
      <c r="CP103" s="959"/>
      <c r="CQ103" s="960"/>
      <c r="CR103" s="960"/>
      <c r="CS103" s="960"/>
      <c r="CT103" s="1052"/>
      <c r="CU103" s="1053"/>
      <c r="CV103" s="159"/>
    </row>
    <row r="104" spans="47:100" ht="22.5" customHeight="1" x14ac:dyDescent="0.25">
      <c r="BD104" s="156"/>
      <c r="BE104" s="167"/>
      <c r="BF104" s="167"/>
      <c r="BG104" s="167"/>
      <c r="BH104" s="167"/>
      <c r="BI104" s="587" t="s">
        <v>16</v>
      </c>
      <c r="BJ104" s="587"/>
      <c r="BK104" s="168">
        <f>AZ102</f>
        <v>11</v>
      </c>
      <c r="BL104" s="91" t="s">
        <v>17</v>
      </c>
      <c r="BM104" s="997" t="str">
        <f>AZ103</f>
        <v>Velim</v>
      </c>
      <c r="BN104" s="997"/>
      <c r="BO104" s="997"/>
      <c r="BP104" s="997"/>
      <c r="BQ104" s="997"/>
      <c r="BR104" s="997"/>
      <c r="BS104" s="997"/>
      <c r="BT104" s="997"/>
      <c r="BU104" s="997"/>
      <c r="BV104" s="997"/>
      <c r="BW104" s="997"/>
      <c r="BX104" s="997"/>
      <c r="BY104" s="997"/>
      <c r="BZ104" s="167"/>
      <c r="CA104" s="167"/>
      <c r="CB104" s="167"/>
      <c r="CC104" s="167"/>
      <c r="CD104" s="167"/>
      <c r="CE104" s="587" t="s">
        <v>16</v>
      </c>
      <c r="CF104" s="587"/>
      <c r="CG104" s="168">
        <f>BB102</f>
        <v>12</v>
      </c>
      <c r="CH104" s="91" t="s">
        <v>17</v>
      </c>
      <c r="CI104" s="997" t="str">
        <f>BB103</f>
        <v>Lipanská</v>
      </c>
      <c r="CJ104" s="997"/>
      <c r="CK104" s="997"/>
      <c r="CL104" s="997"/>
      <c r="CM104" s="997"/>
      <c r="CN104" s="997"/>
      <c r="CO104" s="997"/>
      <c r="CP104" s="997"/>
      <c r="CQ104" s="997"/>
      <c r="CR104" s="997"/>
      <c r="CS104" s="997"/>
      <c r="CT104" s="997"/>
      <c r="CU104" s="997"/>
      <c r="CV104" s="159"/>
    </row>
    <row r="105" spans="47:100" ht="22.5" customHeight="1" x14ac:dyDescent="0.25">
      <c r="BD105" s="156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71"/>
      <c r="CQ105" s="171"/>
      <c r="CR105" s="171"/>
      <c r="CS105" s="171"/>
      <c r="CT105" s="171"/>
      <c r="CU105" s="171"/>
      <c r="CV105" s="159"/>
    </row>
    <row r="106" spans="47:100" ht="22.5" customHeight="1" x14ac:dyDescent="0.35">
      <c r="BD106" s="156"/>
      <c r="BE106" s="94" t="s">
        <v>21</v>
      </c>
      <c r="BF106" s="172">
        <f>BK104</f>
        <v>11</v>
      </c>
      <c r="BG106" s="96" t="s">
        <v>10</v>
      </c>
      <c r="BH106" s="173">
        <v>1</v>
      </c>
      <c r="BI106" s="173">
        <v>2</v>
      </c>
      <c r="BJ106" s="173">
        <v>3</v>
      </c>
      <c r="BK106" s="173">
        <v>4</v>
      </c>
      <c r="BL106" s="173">
        <v>5</v>
      </c>
      <c r="BM106" s="173">
        <v>6</v>
      </c>
      <c r="BN106" s="173">
        <v>7</v>
      </c>
      <c r="BO106" s="173">
        <v>8</v>
      </c>
      <c r="BP106" s="173">
        <v>9</v>
      </c>
      <c r="BQ106" s="173">
        <v>10</v>
      </c>
      <c r="BR106" s="173">
        <v>11</v>
      </c>
      <c r="BS106" s="173">
        <v>12</v>
      </c>
      <c r="BT106" s="173">
        <v>13</v>
      </c>
      <c r="BU106" s="173">
        <v>14</v>
      </c>
      <c r="BV106" s="173">
        <v>15</v>
      </c>
      <c r="BW106" s="173">
        <v>16</v>
      </c>
      <c r="BX106" s="173">
        <v>17</v>
      </c>
      <c r="BY106" s="173">
        <v>18</v>
      </c>
      <c r="BZ106" s="173">
        <v>19</v>
      </c>
      <c r="CA106" s="173">
        <v>20</v>
      </c>
      <c r="CB106" s="173">
        <v>21</v>
      </c>
      <c r="CC106" s="173">
        <v>22</v>
      </c>
      <c r="CD106" s="173">
        <v>23</v>
      </c>
      <c r="CE106" s="173">
        <v>24</v>
      </c>
      <c r="CF106" s="173">
        <v>25</v>
      </c>
      <c r="CG106" s="173">
        <v>26</v>
      </c>
      <c r="CH106" s="173">
        <v>27</v>
      </c>
      <c r="CI106" s="173">
        <v>28</v>
      </c>
      <c r="CJ106" s="173">
        <v>29</v>
      </c>
      <c r="CK106" s="173">
        <v>30</v>
      </c>
      <c r="CL106" s="173">
        <v>31</v>
      </c>
      <c r="CM106" s="173">
        <v>32</v>
      </c>
      <c r="CN106" s="173">
        <v>33</v>
      </c>
      <c r="CO106" s="173">
        <v>34</v>
      </c>
      <c r="CP106" s="174">
        <v>35</v>
      </c>
      <c r="CQ106" s="174">
        <v>36</v>
      </c>
      <c r="CR106" s="174">
        <v>37</v>
      </c>
      <c r="CS106" s="174">
        <v>38</v>
      </c>
      <c r="CT106" s="174">
        <v>39</v>
      </c>
      <c r="CU106" s="174">
        <v>40</v>
      </c>
      <c r="CV106" s="159"/>
    </row>
    <row r="107" spans="47:100" ht="22.5" customHeight="1" x14ac:dyDescent="0.25">
      <c r="BD107" s="156"/>
      <c r="BE107" s="175"/>
      <c r="BF107" s="176"/>
      <c r="BG107" s="177"/>
      <c r="BH107" s="178"/>
      <c r="BI107" s="178"/>
      <c r="BJ107" s="178"/>
      <c r="BK107" s="178"/>
      <c r="BL107" s="178"/>
      <c r="BM107" s="178"/>
      <c r="BN107" s="178"/>
      <c r="BO107" s="178"/>
      <c r="BP107" s="178"/>
      <c r="BQ107" s="178"/>
      <c r="BR107" s="178"/>
      <c r="BS107" s="178"/>
      <c r="BT107" s="178"/>
      <c r="BU107" s="178"/>
      <c r="BV107" s="178"/>
      <c r="BW107" s="178"/>
      <c r="BX107" s="178"/>
      <c r="BY107" s="178"/>
      <c r="BZ107" s="178"/>
      <c r="CA107" s="178"/>
      <c r="CB107" s="178"/>
      <c r="CC107" s="178"/>
      <c r="CD107" s="178"/>
      <c r="CE107" s="178"/>
      <c r="CF107" s="178"/>
      <c r="CG107" s="178"/>
      <c r="CH107" s="178"/>
      <c r="CI107" s="178"/>
      <c r="CJ107" s="178"/>
      <c r="CK107" s="178"/>
      <c r="CL107" s="178"/>
      <c r="CM107" s="178"/>
      <c r="CN107" s="178"/>
      <c r="CO107" s="178"/>
      <c r="CP107" s="179"/>
      <c r="CQ107" s="179"/>
      <c r="CR107" s="179"/>
      <c r="CS107" s="179"/>
      <c r="CT107" s="179"/>
      <c r="CU107" s="179"/>
      <c r="CV107" s="159"/>
    </row>
    <row r="108" spans="47:100" ht="22.5" customHeight="1" x14ac:dyDescent="0.35">
      <c r="BD108" s="156"/>
      <c r="BE108" s="104" t="s">
        <v>21</v>
      </c>
      <c r="BF108" s="182">
        <f>CG104</f>
        <v>12</v>
      </c>
      <c r="BG108" s="106" t="s">
        <v>10</v>
      </c>
      <c r="BH108" s="173">
        <v>1</v>
      </c>
      <c r="BI108" s="173">
        <v>2</v>
      </c>
      <c r="BJ108" s="173">
        <v>3</v>
      </c>
      <c r="BK108" s="173">
        <v>4</v>
      </c>
      <c r="BL108" s="173">
        <v>5</v>
      </c>
      <c r="BM108" s="173">
        <v>6</v>
      </c>
      <c r="BN108" s="173">
        <v>7</v>
      </c>
      <c r="BO108" s="173">
        <v>8</v>
      </c>
      <c r="BP108" s="173">
        <v>9</v>
      </c>
      <c r="BQ108" s="173">
        <v>10</v>
      </c>
      <c r="BR108" s="173">
        <v>11</v>
      </c>
      <c r="BS108" s="173">
        <v>12</v>
      </c>
      <c r="BT108" s="173">
        <v>13</v>
      </c>
      <c r="BU108" s="173">
        <v>14</v>
      </c>
      <c r="BV108" s="173">
        <v>15</v>
      </c>
      <c r="BW108" s="173">
        <v>16</v>
      </c>
      <c r="BX108" s="173">
        <v>17</v>
      </c>
      <c r="BY108" s="173">
        <v>18</v>
      </c>
      <c r="BZ108" s="173">
        <v>19</v>
      </c>
      <c r="CA108" s="173">
        <v>20</v>
      </c>
      <c r="CB108" s="173">
        <v>21</v>
      </c>
      <c r="CC108" s="173">
        <v>22</v>
      </c>
      <c r="CD108" s="173">
        <v>23</v>
      </c>
      <c r="CE108" s="173">
        <v>24</v>
      </c>
      <c r="CF108" s="173">
        <v>25</v>
      </c>
      <c r="CG108" s="173">
        <v>26</v>
      </c>
      <c r="CH108" s="173">
        <v>27</v>
      </c>
      <c r="CI108" s="173">
        <v>28</v>
      </c>
      <c r="CJ108" s="173">
        <v>29</v>
      </c>
      <c r="CK108" s="173">
        <v>30</v>
      </c>
      <c r="CL108" s="173">
        <v>31</v>
      </c>
      <c r="CM108" s="173">
        <v>32</v>
      </c>
      <c r="CN108" s="173">
        <v>33</v>
      </c>
      <c r="CO108" s="173">
        <v>34</v>
      </c>
      <c r="CP108" s="174">
        <v>35</v>
      </c>
      <c r="CQ108" s="174">
        <v>36</v>
      </c>
      <c r="CR108" s="174">
        <v>37</v>
      </c>
      <c r="CS108" s="174">
        <v>38</v>
      </c>
      <c r="CT108" s="174">
        <v>39</v>
      </c>
      <c r="CU108" s="174">
        <v>40</v>
      </c>
      <c r="CV108" s="159"/>
    </row>
    <row r="109" spans="47:100" ht="22.5" customHeight="1" thickBot="1" x14ac:dyDescent="0.3">
      <c r="BD109" s="185"/>
      <c r="BE109" s="186"/>
      <c r="BF109" s="186"/>
      <c r="BG109" s="186"/>
      <c r="BH109" s="186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/>
      <c r="BS109" s="186"/>
      <c r="BT109" s="186"/>
      <c r="BU109" s="186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  <c r="CP109" s="186"/>
      <c r="CQ109" s="186"/>
      <c r="CR109" s="186"/>
      <c r="CS109" s="186"/>
      <c r="CT109" s="186"/>
      <c r="CU109" s="186"/>
      <c r="CV109" s="187"/>
    </row>
    <row r="110" spans="47:100" ht="22.5" customHeight="1" thickTop="1" x14ac:dyDescent="0.25">
      <c r="BD110" s="146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8"/>
    </row>
    <row r="111" spans="47:100" ht="22.5" customHeight="1" x14ac:dyDescent="0.25">
      <c r="AU111" t="str">
        <f t="shared" ref="AU111:BB111" si="18">G26</f>
        <v>5. KOLO</v>
      </c>
      <c r="AV111">
        <f t="shared" si="18"/>
        <v>0</v>
      </c>
      <c r="AW111">
        <f t="shared" si="18"/>
        <v>13</v>
      </c>
      <c r="AX111">
        <f t="shared" si="18"/>
        <v>0</v>
      </c>
      <c r="AY111" t="str">
        <f t="shared" si="18"/>
        <v>Č1</v>
      </c>
      <c r="AZ111" t="str">
        <f t="shared" si="18"/>
        <v>A1</v>
      </c>
      <c r="BA111" t="str">
        <f t="shared" si="18"/>
        <v>:</v>
      </c>
      <c r="BB111" t="str">
        <f t="shared" si="18"/>
        <v>B2</v>
      </c>
      <c r="BD111" s="156"/>
      <c r="BE111" s="959" t="str">
        <f>AU111</f>
        <v>5. KOLO</v>
      </c>
      <c r="BF111" s="959"/>
      <c r="BG111" s="959"/>
      <c r="BH111" s="157"/>
      <c r="BI111" s="966"/>
      <c r="BJ111" s="966"/>
      <c r="BK111" s="966"/>
      <c r="BL111" s="966"/>
      <c r="BM111" s="158"/>
      <c r="BN111" s="158"/>
      <c r="BO111" s="158"/>
      <c r="BP111" s="158"/>
      <c r="BQ111" s="158"/>
      <c r="BR111" s="158"/>
      <c r="BS111" s="966"/>
      <c r="BT111" s="967"/>
      <c r="BU111" s="968">
        <f>AW111</f>
        <v>13</v>
      </c>
      <c r="BV111" s="968"/>
      <c r="BW111" s="968"/>
      <c r="BX111" s="968"/>
      <c r="BY111" s="968"/>
      <c r="BZ111" s="969" t="s">
        <v>81</v>
      </c>
      <c r="CA111" s="969"/>
      <c r="CB111" s="969"/>
      <c r="CC111" s="158"/>
      <c r="CD111" s="158"/>
      <c r="CE111" s="158"/>
      <c r="CF111" s="158"/>
      <c r="CG111" s="158"/>
      <c r="CH111" s="158"/>
      <c r="CI111" s="158"/>
      <c r="CJ111" s="158"/>
      <c r="CK111" s="970" t="str">
        <f>AY111</f>
        <v>Č1</v>
      </c>
      <c r="CL111" s="970"/>
      <c r="CM111" s="970"/>
      <c r="CN111" s="970"/>
      <c r="CO111" s="959"/>
      <c r="CP111" s="959"/>
      <c r="CQ111" s="960" t="s">
        <v>13</v>
      </c>
      <c r="CR111" s="960"/>
      <c r="CS111" s="960"/>
      <c r="CT111" s="1050"/>
      <c r="CU111" s="1051"/>
      <c r="CV111" s="159"/>
    </row>
    <row r="112" spans="47:100" ht="22.5" customHeight="1" x14ac:dyDescent="0.25">
      <c r="AW112" t="str">
        <f t="shared" ref="AW112:BB112" si="19">I27</f>
        <v>zápas</v>
      </c>
      <c r="AX112">
        <f t="shared" si="19"/>
        <v>0</v>
      </c>
      <c r="AY112">
        <f t="shared" si="19"/>
        <v>0</v>
      </c>
      <c r="AZ112" t="str">
        <f t="shared" si="19"/>
        <v>Ovčárecká</v>
      </c>
      <c r="BA112">
        <f t="shared" si="19"/>
        <v>0</v>
      </c>
      <c r="BB112" t="str">
        <f t="shared" si="19"/>
        <v>Masarykova</v>
      </c>
      <c r="BD112" s="156"/>
      <c r="BE112" s="959"/>
      <c r="BF112" s="959"/>
      <c r="BG112" s="959"/>
      <c r="BH112" s="157"/>
      <c r="BI112" s="966"/>
      <c r="BJ112" s="966"/>
      <c r="BK112" s="966"/>
      <c r="BL112" s="966"/>
      <c r="BM112" s="158"/>
      <c r="BN112" s="158"/>
      <c r="BO112" s="158"/>
      <c r="BP112" s="158"/>
      <c r="BQ112" s="158"/>
      <c r="BR112" s="158"/>
      <c r="BS112" s="967"/>
      <c r="BT112" s="967"/>
      <c r="BU112" s="968"/>
      <c r="BV112" s="968"/>
      <c r="BW112" s="968"/>
      <c r="BX112" s="968"/>
      <c r="BY112" s="968"/>
      <c r="BZ112" s="969"/>
      <c r="CA112" s="969"/>
      <c r="CB112" s="969"/>
      <c r="CC112" s="158"/>
      <c r="CD112" s="158"/>
      <c r="CE112" s="158"/>
      <c r="CF112" s="158"/>
      <c r="CG112" s="158"/>
      <c r="CH112" s="158"/>
      <c r="CI112" s="158"/>
      <c r="CJ112" s="158"/>
      <c r="CK112" s="970"/>
      <c r="CL112" s="970"/>
      <c r="CM112" s="970"/>
      <c r="CN112" s="970"/>
      <c r="CO112" s="959"/>
      <c r="CP112" s="959"/>
      <c r="CQ112" s="960"/>
      <c r="CR112" s="960"/>
      <c r="CS112" s="960"/>
      <c r="CT112" s="1059"/>
      <c r="CU112" s="1060"/>
      <c r="CV112" s="159"/>
    </row>
    <row r="113" spans="47:100" ht="22.5" customHeight="1" x14ac:dyDescent="0.25">
      <c r="BD113" s="156"/>
      <c r="BE113" s="167"/>
      <c r="BF113" s="167"/>
      <c r="BG113" s="167"/>
      <c r="BH113" s="167"/>
      <c r="BI113" s="1061" t="s">
        <v>16</v>
      </c>
      <c r="BJ113" s="1062"/>
      <c r="BK113" s="250" t="str">
        <f>AZ111</f>
        <v>A1</v>
      </c>
      <c r="BL113" s="251" t="s">
        <v>17</v>
      </c>
      <c r="BM113" s="1063"/>
      <c r="BN113" s="1063"/>
      <c r="BO113" s="1063"/>
      <c r="BP113" s="1063"/>
      <c r="BQ113" s="1063"/>
      <c r="BR113" s="1063"/>
      <c r="BS113" s="1063"/>
      <c r="BT113" s="1063"/>
      <c r="BU113" s="1063"/>
      <c r="BV113" s="1063"/>
      <c r="BW113" s="1063"/>
      <c r="BX113" s="1063"/>
      <c r="BY113" s="1064"/>
      <c r="BZ113" s="167"/>
      <c r="CA113" s="167"/>
      <c r="CB113" s="167"/>
      <c r="CC113" s="167"/>
      <c r="CD113" s="167"/>
      <c r="CE113" s="1061" t="s">
        <v>16</v>
      </c>
      <c r="CF113" s="1062"/>
      <c r="CG113" s="250" t="str">
        <f>BB111</f>
        <v>B2</v>
      </c>
      <c r="CH113" s="251" t="s">
        <v>17</v>
      </c>
      <c r="CI113" s="1063"/>
      <c r="CJ113" s="1063"/>
      <c r="CK113" s="1063"/>
      <c r="CL113" s="1063"/>
      <c r="CM113" s="1063"/>
      <c r="CN113" s="1063"/>
      <c r="CO113" s="1063"/>
      <c r="CP113" s="1063"/>
      <c r="CQ113" s="1063"/>
      <c r="CR113" s="1063"/>
      <c r="CS113" s="1063"/>
      <c r="CT113" s="1063"/>
      <c r="CU113" s="1064"/>
      <c r="CV113" s="159"/>
    </row>
    <row r="114" spans="47:100" ht="22.5" customHeight="1" x14ac:dyDescent="0.25">
      <c r="BD114" s="156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71"/>
      <c r="CQ114" s="171"/>
      <c r="CR114" s="171"/>
      <c r="CS114" s="171"/>
      <c r="CT114" s="171"/>
      <c r="CU114" s="171"/>
      <c r="CV114" s="159"/>
    </row>
    <row r="115" spans="47:100" ht="22.5" customHeight="1" x14ac:dyDescent="0.35">
      <c r="BD115" s="156"/>
      <c r="BE115" s="94" t="s">
        <v>21</v>
      </c>
      <c r="BF115" s="172" t="str">
        <f>BK113</f>
        <v>A1</v>
      </c>
      <c r="BG115" s="96" t="s">
        <v>10</v>
      </c>
      <c r="BH115" s="173">
        <v>1</v>
      </c>
      <c r="BI115" s="173">
        <v>2</v>
      </c>
      <c r="BJ115" s="173">
        <v>3</v>
      </c>
      <c r="BK115" s="173">
        <v>4</v>
      </c>
      <c r="BL115" s="173">
        <v>5</v>
      </c>
      <c r="BM115" s="173">
        <v>6</v>
      </c>
      <c r="BN115" s="173">
        <v>7</v>
      </c>
      <c r="BO115" s="173">
        <v>8</v>
      </c>
      <c r="BP115" s="173">
        <v>9</v>
      </c>
      <c r="BQ115" s="173">
        <v>10</v>
      </c>
      <c r="BR115" s="173">
        <v>11</v>
      </c>
      <c r="BS115" s="173">
        <v>12</v>
      </c>
      <c r="BT115" s="173">
        <v>13</v>
      </c>
      <c r="BU115" s="173">
        <v>14</v>
      </c>
      <c r="BV115" s="173">
        <v>15</v>
      </c>
      <c r="BW115" s="173">
        <v>16</v>
      </c>
      <c r="BX115" s="173">
        <v>17</v>
      </c>
      <c r="BY115" s="173">
        <v>18</v>
      </c>
      <c r="BZ115" s="173">
        <v>19</v>
      </c>
      <c r="CA115" s="173">
        <v>20</v>
      </c>
      <c r="CB115" s="173">
        <v>21</v>
      </c>
      <c r="CC115" s="173">
        <v>22</v>
      </c>
      <c r="CD115" s="173">
        <v>23</v>
      </c>
      <c r="CE115" s="173">
        <v>24</v>
      </c>
      <c r="CF115" s="173">
        <v>25</v>
      </c>
      <c r="CG115" s="173">
        <v>26</v>
      </c>
      <c r="CH115" s="173">
        <v>27</v>
      </c>
      <c r="CI115" s="173">
        <v>28</v>
      </c>
      <c r="CJ115" s="173">
        <v>29</v>
      </c>
      <c r="CK115" s="173">
        <v>30</v>
      </c>
      <c r="CL115" s="173">
        <v>31</v>
      </c>
      <c r="CM115" s="173">
        <v>32</v>
      </c>
      <c r="CN115" s="173">
        <v>33</v>
      </c>
      <c r="CO115" s="173">
        <v>34</v>
      </c>
      <c r="CP115" s="174">
        <v>35</v>
      </c>
      <c r="CQ115" s="174">
        <v>36</v>
      </c>
      <c r="CR115" s="174">
        <v>37</v>
      </c>
      <c r="CS115" s="174">
        <v>38</v>
      </c>
      <c r="CT115" s="174">
        <v>39</v>
      </c>
      <c r="CU115" s="174">
        <v>40</v>
      </c>
      <c r="CV115" s="159"/>
    </row>
    <row r="116" spans="47:100" ht="22.5" customHeight="1" x14ac:dyDescent="0.25">
      <c r="BD116" s="156"/>
      <c r="BE116" s="175"/>
      <c r="BF116" s="176"/>
      <c r="BG116" s="177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9"/>
      <c r="CQ116" s="179"/>
      <c r="CR116" s="179"/>
      <c r="CS116" s="179"/>
      <c r="CT116" s="179"/>
      <c r="CU116" s="179"/>
      <c r="CV116" s="159"/>
    </row>
    <row r="117" spans="47:100" ht="22.5" customHeight="1" x14ac:dyDescent="0.35">
      <c r="BD117" s="156"/>
      <c r="BE117" s="104" t="s">
        <v>21</v>
      </c>
      <c r="BF117" s="182" t="str">
        <f>CG113</f>
        <v>B2</v>
      </c>
      <c r="BG117" s="106" t="s">
        <v>10</v>
      </c>
      <c r="BH117" s="173">
        <v>1</v>
      </c>
      <c r="BI117" s="173">
        <v>2</v>
      </c>
      <c r="BJ117" s="173">
        <v>3</v>
      </c>
      <c r="BK117" s="173">
        <v>4</v>
      </c>
      <c r="BL117" s="173">
        <v>5</v>
      </c>
      <c r="BM117" s="173">
        <v>6</v>
      </c>
      <c r="BN117" s="173">
        <v>7</v>
      </c>
      <c r="BO117" s="173">
        <v>8</v>
      </c>
      <c r="BP117" s="173">
        <v>9</v>
      </c>
      <c r="BQ117" s="173">
        <v>10</v>
      </c>
      <c r="BR117" s="173">
        <v>11</v>
      </c>
      <c r="BS117" s="173">
        <v>12</v>
      </c>
      <c r="BT117" s="173">
        <v>13</v>
      </c>
      <c r="BU117" s="173">
        <v>14</v>
      </c>
      <c r="BV117" s="173">
        <v>15</v>
      </c>
      <c r="BW117" s="173">
        <v>16</v>
      </c>
      <c r="BX117" s="173">
        <v>17</v>
      </c>
      <c r="BY117" s="173">
        <v>18</v>
      </c>
      <c r="BZ117" s="173">
        <v>19</v>
      </c>
      <c r="CA117" s="173">
        <v>20</v>
      </c>
      <c r="CB117" s="173">
        <v>21</v>
      </c>
      <c r="CC117" s="173">
        <v>22</v>
      </c>
      <c r="CD117" s="173">
        <v>23</v>
      </c>
      <c r="CE117" s="173">
        <v>24</v>
      </c>
      <c r="CF117" s="173">
        <v>25</v>
      </c>
      <c r="CG117" s="173">
        <v>26</v>
      </c>
      <c r="CH117" s="173">
        <v>27</v>
      </c>
      <c r="CI117" s="173">
        <v>28</v>
      </c>
      <c r="CJ117" s="173">
        <v>29</v>
      </c>
      <c r="CK117" s="173">
        <v>30</v>
      </c>
      <c r="CL117" s="173">
        <v>31</v>
      </c>
      <c r="CM117" s="173">
        <v>32</v>
      </c>
      <c r="CN117" s="173">
        <v>33</v>
      </c>
      <c r="CO117" s="173">
        <v>34</v>
      </c>
      <c r="CP117" s="174">
        <v>35</v>
      </c>
      <c r="CQ117" s="174">
        <v>36</v>
      </c>
      <c r="CR117" s="174">
        <v>37</v>
      </c>
      <c r="CS117" s="174">
        <v>38</v>
      </c>
      <c r="CT117" s="174">
        <v>39</v>
      </c>
      <c r="CU117" s="174">
        <v>40</v>
      </c>
      <c r="CV117" s="159"/>
    </row>
    <row r="118" spans="47:100" ht="22.5" customHeight="1" thickBot="1" x14ac:dyDescent="0.3">
      <c r="BD118" s="185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  <c r="CP118" s="186"/>
      <c r="CQ118" s="186"/>
      <c r="CR118" s="186"/>
      <c r="CS118" s="186"/>
      <c r="CT118" s="186"/>
      <c r="CU118" s="186"/>
      <c r="CV118" s="187"/>
    </row>
    <row r="119" spans="47:100" ht="22.5" customHeight="1" thickTop="1" x14ac:dyDescent="0.25">
      <c r="BD119" s="146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8"/>
    </row>
    <row r="120" spans="47:100" ht="22.5" customHeight="1" x14ac:dyDescent="0.25">
      <c r="AU120" t="str">
        <f>G28</f>
        <v>5. KOLO</v>
      </c>
      <c r="AV120">
        <f>H28</f>
        <v>0</v>
      </c>
      <c r="AW120">
        <f t="shared" ref="AW120:BB121" si="20">I28</f>
        <v>14</v>
      </c>
      <c r="AX120">
        <f t="shared" si="20"/>
        <v>0</v>
      </c>
      <c r="AY120" t="str">
        <f t="shared" si="20"/>
        <v>Č2</v>
      </c>
      <c r="AZ120" t="str">
        <f t="shared" si="20"/>
        <v>B1</v>
      </c>
      <c r="BA120" t="str">
        <f t="shared" si="20"/>
        <v>:</v>
      </c>
      <c r="BB120" t="str">
        <f t="shared" si="20"/>
        <v>C2</v>
      </c>
      <c r="BD120" s="156"/>
      <c r="BE120" s="959" t="str">
        <f>AU120</f>
        <v>5. KOLO</v>
      </c>
      <c r="BF120" s="959"/>
      <c r="BG120" s="959"/>
      <c r="BH120" s="157"/>
      <c r="BI120" s="966"/>
      <c r="BJ120" s="966"/>
      <c r="BK120" s="966"/>
      <c r="BL120" s="966"/>
      <c r="BM120" s="158"/>
      <c r="BN120" s="158"/>
      <c r="BO120" s="158"/>
      <c r="BP120" s="158"/>
      <c r="BQ120" s="158"/>
      <c r="BR120" s="158"/>
      <c r="BS120" s="966"/>
      <c r="BT120" s="967"/>
      <c r="BU120" s="968">
        <f>AW120</f>
        <v>14</v>
      </c>
      <c r="BV120" s="968"/>
      <c r="BW120" s="968"/>
      <c r="BX120" s="968"/>
      <c r="BY120" s="968"/>
      <c r="BZ120" s="969" t="s">
        <v>81</v>
      </c>
      <c r="CA120" s="969"/>
      <c r="CB120" s="969"/>
      <c r="CC120" s="158"/>
      <c r="CD120" s="158"/>
      <c r="CE120" s="158"/>
      <c r="CF120" s="158"/>
      <c r="CG120" s="158"/>
      <c r="CH120" s="158"/>
      <c r="CI120" s="158"/>
      <c r="CJ120" s="158"/>
      <c r="CK120" s="970" t="str">
        <f>AY120</f>
        <v>Č2</v>
      </c>
      <c r="CL120" s="970"/>
      <c r="CM120" s="970"/>
      <c r="CN120" s="970"/>
      <c r="CO120" s="959"/>
      <c r="CP120" s="959"/>
      <c r="CQ120" s="960" t="s">
        <v>13</v>
      </c>
      <c r="CR120" s="960"/>
      <c r="CS120" s="960"/>
      <c r="CT120" s="1050"/>
      <c r="CU120" s="1051"/>
      <c r="CV120" s="159"/>
    </row>
    <row r="121" spans="47:100" ht="22.5" customHeight="1" x14ac:dyDescent="0.25">
      <c r="AW121" t="str">
        <f t="shared" si="20"/>
        <v>zápas</v>
      </c>
      <c r="AX121">
        <f t="shared" si="20"/>
        <v>0</v>
      </c>
      <c r="AY121">
        <f t="shared" si="20"/>
        <v>0</v>
      </c>
      <c r="AZ121" t="str">
        <f t="shared" si="20"/>
        <v>Mnichovická</v>
      </c>
      <c r="BA121">
        <f t="shared" si="20"/>
        <v>0</v>
      </c>
      <c r="BB121" t="str">
        <f t="shared" si="20"/>
        <v>Prok.Velikého</v>
      </c>
      <c r="BD121" s="156"/>
      <c r="BE121" s="959"/>
      <c r="BF121" s="959"/>
      <c r="BG121" s="959"/>
      <c r="BH121" s="157"/>
      <c r="BI121" s="966"/>
      <c r="BJ121" s="966"/>
      <c r="BK121" s="966"/>
      <c r="BL121" s="966"/>
      <c r="BM121" s="158"/>
      <c r="BN121" s="158"/>
      <c r="BO121" s="158"/>
      <c r="BP121" s="158"/>
      <c r="BQ121" s="158"/>
      <c r="BR121" s="158"/>
      <c r="BS121" s="967"/>
      <c r="BT121" s="967"/>
      <c r="BU121" s="968"/>
      <c r="BV121" s="968"/>
      <c r="BW121" s="968"/>
      <c r="BX121" s="968"/>
      <c r="BY121" s="968"/>
      <c r="BZ121" s="969"/>
      <c r="CA121" s="969"/>
      <c r="CB121" s="969"/>
      <c r="CC121" s="158"/>
      <c r="CD121" s="158"/>
      <c r="CE121" s="158"/>
      <c r="CF121" s="158"/>
      <c r="CG121" s="158"/>
      <c r="CH121" s="158"/>
      <c r="CI121" s="158"/>
      <c r="CJ121" s="158"/>
      <c r="CK121" s="970"/>
      <c r="CL121" s="970"/>
      <c r="CM121" s="970"/>
      <c r="CN121" s="970"/>
      <c r="CO121" s="959"/>
      <c r="CP121" s="959"/>
      <c r="CQ121" s="960"/>
      <c r="CR121" s="960"/>
      <c r="CS121" s="960"/>
      <c r="CT121" s="1059"/>
      <c r="CU121" s="1060"/>
      <c r="CV121" s="159"/>
    </row>
    <row r="122" spans="47:100" ht="22.5" customHeight="1" x14ac:dyDescent="0.25">
      <c r="BD122" s="156"/>
      <c r="BE122" s="167"/>
      <c r="BF122" s="167"/>
      <c r="BG122" s="167"/>
      <c r="BH122" s="167"/>
      <c r="BI122" s="1061" t="s">
        <v>16</v>
      </c>
      <c r="BJ122" s="1062"/>
      <c r="BK122" s="250" t="str">
        <f>AZ120</f>
        <v>B1</v>
      </c>
      <c r="BL122" s="251" t="s">
        <v>17</v>
      </c>
      <c r="BM122" s="1063"/>
      <c r="BN122" s="1063"/>
      <c r="BO122" s="1063"/>
      <c r="BP122" s="1063"/>
      <c r="BQ122" s="1063"/>
      <c r="BR122" s="1063"/>
      <c r="BS122" s="1063"/>
      <c r="BT122" s="1063"/>
      <c r="BU122" s="1063"/>
      <c r="BV122" s="1063"/>
      <c r="BW122" s="1063"/>
      <c r="BX122" s="1063"/>
      <c r="BY122" s="1064"/>
      <c r="BZ122" s="167"/>
      <c r="CA122" s="167"/>
      <c r="CB122" s="167"/>
      <c r="CC122" s="167"/>
      <c r="CD122" s="167"/>
      <c r="CE122" s="1061" t="s">
        <v>16</v>
      </c>
      <c r="CF122" s="1062"/>
      <c r="CG122" s="250" t="str">
        <f>BB120</f>
        <v>C2</v>
      </c>
      <c r="CH122" s="251" t="s">
        <v>17</v>
      </c>
      <c r="CI122" s="1063"/>
      <c r="CJ122" s="1063"/>
      <c r="CK122" s="1063"/>
      <c r="CL122" s="1063"/>
      <c r="CM122" s="1063"/>
      <c r="CN122" s="1063"/>
      <c r="CO122" s="1063"/>
      <c r="CP122" s="1063"/>
      <c r="CQ122" s="1063"/>
      <c r="CR122" s="1063"/>
      <c r="CS122" s="1063"/>
      <c r="CT122" s="1063"/>
      <c r="CU122" s="1064"/>
      <c r="CV122" s="159"/>
    </row>
    <row r="123" spans="47:100" ht="22.5" customHeight="1" x14ac:dyDescent="0.25">
      <c r="BD123" s="156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71"/>
      <c r="CQ123" s="171"/>
      <c r="CR123" s="171"/>
      <c r="CS123" s="171"/>
      <c r="CT123" s="171"/>
      <c r="CU123" s="171"/>
      <c r="CV123" s="159"/>
    </row>
    <row r="124" spans="47:100" ht="22.5" customHeight="1" x14ac:dyDescent="0.35">
      <c r="BD124" s="156"/>
      <c r="BE124" s="94" t="s">
        <v>21</v>
      </c>
      <c r="BF124" s="172" t="str">
        <f>BK122</f>
        <v>B1</v>
      </c>
      <c r="BG124" s="96" t="s">
        <v>10</v>
      </c>
      <c r="BH124" s="173">
        <v>1</v>
      </c>
      <c r="BI124" s="173">
        <v>2</v>
      </c>
      <c r="BJ124" s="173">
        <v>3</v>
      </c>
      <c r="BK124" s="173">
        <v>4</v>
      </c>
      <c r="BL124" s="173">
        <v>5</v>
      </c>
      <c r="BM124" s="173">
        <v>6</v>
      </c>
      <c r="BN124" s="173">
        <v>7</v>
      </c>
      <c r="BO124" s="173">
        <v>8</v>
      </c>
      <c r="BP124" s="173">
        <v>9</v>
      </c>
      <c r="BQ124" s="173">
        <v>10</v>
      </c>
      <c r="BR124" s="173">
        <v>11</v>
      </c>
      <c r="BS124" s="173">
        <v>12</v>
      </c>
      <c r="BT124" s="173">
        <v>13</v>
      </c>
      <c r="BU124" s="173">
        <v>14</v>
      </c>
      <c r="BV124" s="173">
        <v>15</v>
      </c>
      <c r="BW124" s="173">
        <v>16</v>
      </c>
      <c r="BX124" s="173">
        <v>17</v>
      </c>
      <c r="BY124" s="173">
        <v>18</v>
      </c>
      <c r="BZ124" s="173">
        <v>19</v>
      </c>
      <c r="CA124" s="173">
        <v>20</v>
      </c>
      <c r="CB124" s="173">
        <v>21</v>
      </c>
      <c r="CC124" s="173">
        <v>22</v>
      </c>
      <c r="CD124" s="173">
        <v>23</v>
      </c>
      <c r="CE124" s="173">
        <v>24</v>
      </c>
      <c r="CF124" s="173">
        <v>25</v>
      </c>
      <c r="CG124" s="173">
        <v>26</v>
      </c>
      <c r="CH124" s="173">
        <v>27</v>
      </c>
      <c r="CI124" s="173">
        <v>28</v>
      </c>
      <c r="CJ124" s="173">
        <v>29</v>
      </c>
      <c r="CK124" s="173">
        <v>30</v>
      </c>
      <c r="CL124" s="173">
        <v>31</v>
      </c>
      <c r="CM124" s="173">
        <v>32</v>
      </c>
      <c r="CN124" s="173">
        <v>33</v>
      </c>
      <c r="CO124" s="173">
        <v>34</v>
      </c>
      <c r="CP124" s="174">
        <v>35</v>
      </c>
      <c r="CQ124" s="174">
        <v>36</v>
      </c>
      <c r="CR124" s="174">
        <v>37</v>
      </c>
      <c r="CS124" s="174">
        <v>38</v>
      </c>
      <c r="CT124" s="174">
        <v>39</v>
      </c>
      <c r="CU124" s="174">
        <v>40</v>
      </c>
      <c r="CV124" s="159"/>
    </row>
    <row r="125" spans="47:100" ht="22.5" customHeight="1" x14ac:dyDescent="0.25">
      <c r="BD125" s="156"/>
      <c r="BE125" s="175"/>
      <c r="BF125" s="176"/>
      <c r="BG125" s="177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8"/>
      <c r="CA125" s="178"/>
      <c r="CB125" s="178"/>
      <c r="CC125" s="178"/>
      <c r="CD125" s="178"/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8"/>
      <c r="CO125" s="178"/>
      <c r="CP125" s="179"/>
      <c r="CQ125" s="179"/>
      <c r="CR125" s="179"/>
      <c r="CS125" s="179"/>
      <c r="CT125" s="179"/>
      <c r="CU125" s="179"/>
      <c r="CV125" s="159"/>
    </row>
    <row r="126" spans="47:100" ht="22.5" customHeight="1" x14ac:dyDescent="0.35">
      <c r="BD126" s="156"/>
      <c r="BE126" s="104" t="s">
        <v>21</v>
      </c>
      <c r="BF126" s="182" t="str">
        <f>CG122</f>
        <v>C2</v>
      </c>
      <c r="BG126" s="106" t="s">
        <v>10</v>
      </c>
      <c r="BH126" s="173">
        <v>1</v>
      </c>
      <c r="BI126" s="173">
        <v>2</v>
      </c>
      <c r="BJ126" s="173">
        <v>3</v>
      </c>
      <c r="BK126" s="173">
        <v>4</v>
      </c>
      <c r="BL126" s="173">
        <v>5</v>
      </c>
      <c r="BM126" s="173">
        <v>6</v>
      </c>
      <c r="BN126" s="173">
        <v>7</v>
      </c>
      <c r="BO126" s="173">
        <v>8</v>
      </c>
      <c r="BP126" s="173">
        <v>9</v>
      </c>
      <c r="BQ126" s="173">
        <v>10</v>
      </c>
      <c r="BR126" s="173">
        <v>11</v>
      </c>
      <c r="BS126" s="173">
        <v>12</v>
      </c>
      <c r="BT126" s="173">
        <v>13</v>
      </c>
      <c r="BU126" s="173">
        <v>14</v>
      </c>
      <c r="BV126" s="173">
        <v>15</v>
      </c>
      <c r="BW126" s="173">
        <v>16</v>
      </c>
      <c r="BX126" s="173">
        <v>17</v>
      </c>
      <c r="BY126" s="173">
        <v>18</v>
      </c>
      <c r="BZ126" s="173">
        <v>19</v>
      </c>
      <c r="CA126" s="173">
        <v>20</v>
      </c>
      <c r="CB126" s="173">
        <v>21</v>
      </c>
      <c r="CC126" s="173">
        <v>22</v>
      </c>
      <c r="CD126" s="173">
        <v>23</v>
      </c>
      <c r="CE126" s="173">
        <v>24</v>
      </c>
      <c r="CF126" s="173">
        <v>25</v>
      </c>
      <c r="CG126" s="173">
        <v>26</v>
      </c>
      <c r="CH126" s="173">
        <v>27</v>
      </c>
      <c r="CI126" s="173">
        <v>28</v>
      </c>
      <c r="CJ126" s="173">
        <v>29</v>
      </c>
      <c r="CK126" s="173">
        <v>30</v>
      </c>
      <c r="CL126" s="173">
        <v>31</v>
      </c>
      <c r="CM126" s="173">
        <v>32</v>
      </c>
      <c r="CN126" s="173">
        <v>33</v>
      </c>
      <c r="CO126" s="173">
        <v>34</v>
      </c>
      <c r="CP126" s="174">
        <v>35</v>
      </c>
      <c r="CQ126" s="174">
        <v>36</v>
      </c>
      <c r="CR126" s="174">
        <v>37</v>
      </c>
      <c r="CS126" s="174">
        <v>38</v>
      </c>
      <c r="CT126" s="174">
        <v>39</v>
      </c>
      <c r="CU126" s="174">
        <v>40</v>
      </c>
      <c r="CV126" s="159"/>
    </row>
    <row r="127" spans="47:100" ht="22.5" customHeight="1" thickBot="1" x14ac:dyDescent="0.3">
      <c r="BD127" s="185"/>
      <c r="BE127" s="186"/>
      <c r="BF127" s="186"/>
      <c r="BG127" s="186"/>
      <c r="BH127" s="186"/>
      <c r="BI127" s="186"/>
      <c r="BJ127" s="186"/>
      <c r="BK127" s="186"/>
      <c r="BL127" s="186"/>
      <c r="BM127" s="186"/>
      <c r="BN127" s="186"/>
      <c r="BO127" s="186"/>
      <c r="BP127" s="186"/>
      <c r="BQ127" s="186"/>
      <c r="BR127" s="186"/>
      <c r="BS127" s="186"/>
      <c r="BT127" s="186"/>
      <c r="BU127" s="186"/>
      <c r="BV127" s="186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186"/>
      <c r="CG127" s="186"/>
      <c r="CH127" s="186"/>
      <c r="CI127" s="186"/>
      <c r="CJ127" s="186"/>
      <c r="CK127" s="186"/>
      <c r="CL127" s="186"/>
      <c r="CM127" s="186"/>
      <c r="CN127" s="186"/>
      <c r="CO127" s="186"/>
      <c r="CP127" s="186"/>
      <c r="CQ127" s="186"/>
      <c r="CR127" s="186"/>
      <c r="CS127" s="186"/>
      <c r="CT127" s="186"/>
      <c r="CU127" s="186"/>
      <c r="CV127" s="187"/>
    </row>
    <row r="128" spans="47:100" ht="22.5" customHeight="1" thickTop="1" x14ac:dyDescent="0.25">
      <c r="BD128" s="146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8"/>
    </row>
    <row r="129" spans="47:100" ht="22.5" customHeight="1" x14ac:dyDescent="0.25">
      <c r="AU129" t="str">
        <f>G30</f>
        <v>5. KOLO</v>
      </c>
      <c r="AV129">
        <f>H30</f>
        <v>0</v>
      </c>
      <c r="AW129">
        <f t="shared" ref="AW129:BB130" si="21">I30</f>
        <v>15</v>
      </c>
      <c r="AX129">
        <f t="shared" si="21"/>
        <v>0</v>
      </c>
      <c r="AY129" t="str">
        <f t="shared" si="21"/>
        <v>Č3</v>
      </c>
      <c r="AZ129" t="str">
        <f t="shared" si="21"/>
        <v>C1</v>
      </c>
      <c r="BA129" t="str">
        <f t="shared" si="21"/>
        <v>:</v>
      </c>
      <c r="BB129" t="str">
        <f t="shared" si="21"/>
        <v>D2</v>
      </c>
      <c r="BD129" s="156"/>
      <c r="BE129" s="959" t="str">
        <f>AU129</f>
        <v>5. KOLO</v>
      </c>
      <c r="BF129" s="959"/>
      <c r="BG129" s="959"/>
      <c r="BH129" s="157"/>
      <c r="BI129" s="966"/>
      <c r="BJ129" s="966"/>
      <c r="BK129" s="966"/>
      <c r="BL129" s="966"/>
      <c r="BM129" s="158"/>
      <c r="BN129" s="158"/>
      <c r="BO129" s="158"/>
      <c r="BP129" s="158"/>
      <c r="BQ129" s="158"/>
      <c r="BR129" s="158"/>
      <c r="BS129" s="966"/>
      <c r="BT129" s="967"/>
      <c r="BU129" s="968">
        <f>AW129</f>
        <v>15</v>
      </c>
      <c r="BV129" s="968"/>
      <c r="BW129" s="968"/>
      <c r="BX129" s="968"/>
      <c r="BY129" s="968"/>
      <c r="BZ129" s="969" t="s">
        <v>81</v>
      </c>
      <c r="CA129" s="969"/>
      <c r="CB129" s="969"/>
      <c r="CC129" s="158"/>
      <c r="CD129" s="158"/>
      <c r="CE129" s="158"/>
      <c r="CF129" s="158"/>
      <c r="CG129" s="158"/>
      <c r="CH129" s="158"/>
      <c r="CI129" s="158"/>
      <c r="CJ129" s="158"/>
      <c r="CK129" s="970" t="str">
        <f>AY129</f>
        <v>Č3</v>
      </c>
      <c r="CL129" s="970"/>
      <c r="CM129" s="970"/>
      <c r="CN129" s="970"/>
      <c r="CO129" s="959"/>
      <c r="CP129" s="959"/>
      <c r="CQ129" s="960" t="s">
        <v>13</v>
      </c>
      <c r="CR129" s="960"/>
      <c r="CS129" s="960"/>
      <c r="CT129" s="1050"/>
      <c r="CU129" s="1051"/>
      <c r="CV129" s="159"/>
    </row>
    <row r="130" spans="47:100" ht="22.5" customHeight="1" x14ac:dyDescent="0.25">
      <c r="AW130" t="str">
        <f t="shared" si="21"/>
        <v>zápas</v>
      </c>
      <c r="AX130">
        <f t="shared" si="21"/>
        <v>0</v>
      </c>
      <c r="AY130">
        <f t="shared" si="21"/>
        <v>0</v>
      </c>
      <c r="AZ130" t="str">
        <f t="shared" si="21"/>
        <v>Gymnázium</v>
      </c>
      <c r="BA130">
        <f t="shared" si="21"/>
        <v>0</v>
      </c>
      <c r="BB130" t="str">
        <f t="shared" si="21"/>
        <v>Velim</v>
      </c>
      <c r="BD130" s="156"/>
      <c r="BE130" s="959"/>
      <c r="BF130" s="959"/>
      <c r="BG130" s="959"/>
      <c r="BH130" s="157"/>
      <c r="BI130" s="966"/>
      <c r="BJ130" s="966"/>
      <c r="BK130" s="966"/>
      <c r="BL130" s="966"/>
      <c r="BM130" s="158"/>
      <c r="BN130" s="158"/>
      <c r="BO130" s="158"/>
      <c r="BP130" s="158"/>
      <c r="BQ130" s="158"/>
      <c r="BR130" s="158"/>
      <c r="BS130" s="967"/>
      <c r="BT130" s="967"/>
      <c r="BU130" s="968"/>
      <c r="BV130" s="968"/>
      <c r="BW130" s="968"/>
      <c r="BX130" s="968"/>
      <c r="BY130" s="968"/>
      <c r="BZ130" s="969"/>
      <c r="CA130" s="969"/>
      <c r="CB130" s="969"/>
      <c r="CC130" s="158"/>
      <c r="CD130" s="158"/>
      <c r="CE130" s="158"/>
      <c r="CF130" s="158"/>
      <c r="CG130" s="158"/>
      <c r="CH130" s="158"/>
      <c r="CI130" s="158"/>
      <c r="CJ130" s="158"/>
      <c r="CK130" s="970"/>
      <c r="CL130" s="970"/>
      <c r="CM130" s="970"/>
      <c r="CN130" s="970"/>
      <c r="CO130" s="959"/>
      <c r="CP130" s="959"/>
      <c r="CQ130" s="960"/>
      <c r="CR130" s="960"/>
      <c r="CS130" s="960"/>
      <c r="CT130" s="1059"/>
      <c r="CU130" s="1060"/>
      <c r="CV130" s="159"/>
    </row>
    <row r="131" spans="47:100" ht="22.5" customHeight="1" x14ac:dyDescent="0.25">
      <c r="BD131" s="156"/>
      <c r="BE131" s="167"/>
      <c r="BF131" s="167"/>
      <c r="BG131" s="167"/>
      <c r="BH131" s="167"/>
      <c r="BI131" s="1061" t="s">
        <v>16</v>
      </c>
      <c r="BJ131" s="1062"/>
      <c r="BK131" s="250" t="str">
        <f>AZ129</f>
        <v>C1</v>
      </c>
      <c r="BL131" s="251" t="s">
        <v>17</v>
      </c>
      <c r="BM131" s="1063"/>
      <c r="BN131" s="1063"/>
      <c r="BO131" s="1063"/>
      <c r="BP131" s="1063"/>
      <c r="BQ131" s="1063"/>
      <c r="BR131" s="1063"/>
      <c r="BS131" s="1063"/>
      <c r="BT131" s="1063"/>
      <c r="BU131" s="1063"/>
      <c r="BV131" s="1063"/>
      <c r="BW131" s="1063"/>
      <c r="BX131" s="1063"/>
      <c r="BY131" s="1064"/>
      <c r="BZ131" s="167"/>
      <c r="CA131" s="167"/>
      <c r="CB131" s="167"/>
      <c r="CC131" s="167"/>
      <c r="CD131" s="167"/>
      <c r="CE131" s="1061" t="s">
        <v>16</v>
      </c>
      <c r="CF131" s="1062"/>
      <c r="CG131" s="250" t="str">
        <f>BB129</f>
        <v>D2</v>
      </c>
      <c r="CH131" s="251" t="s">
        <v>17</v>
      </c>
      <c r="CI131" s="1063"/>
      <c r="CJ131" s="1063"/>
      <c r="CK131" s="1063"/>
      <c r="CL131" s="1063"/>
      <c r="CM131" s="1063"/>
      <c r="CN131" s="1063"/>
      <c r="CO131" s="1063"/>
      <c r="CP131" s="1063"/>
      <c r="CQ131" s="1063"/>
      <c r="CR131" s="1063"/>
      <c r="CS131" s="1063"/>
      <c r="CT131" s="1063"/>
      <c r="CU131" s="1064"/>
      <c r="CV131" s="159"/>
    </row>
    <row r="132" spans="47:100" ht="22.5" customHeight="1" x14ac:dyDescent="0.25">
      <c r="BD132" s="156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71"/>
      <c r="CQ132" s="171"/>
      <c r="CR132" s="171"/>
      <c r="CS132" s="171"/>
      <c r="CT132" s="171"/>
      <c r="CU132" s="171"/>
      <c r="CV132" s="159"/>
    </row>
    <row r="133" spans="47:100" ht="22.5" customHeight="1" x14ac:dyDescent="0.35">
      <c r="BD133" s="156"/>
      <c r="BE133" s="94" t="s">
        <v>21</v>
      </c>
      <c r="BF133" s="172" t="str">
        <f>BK131</f>
        <v>C1</v>
      </c>
      <c r="BG133" s="96" t="s">
        <v>10</v>
      </c>
      <c r="BH133" s="173">
        <v>1</v>
      </c>
      <c r="BI133" s="173">
        <v>2</v>
      </c>
      <c r="BJ133" s="173">
        <v>3</v>
      </c>
      <c r="BK133" s="173">
        <v>4</v>
      </c>
      <c r="BL133" s="173">
        <v>5</v>
      </c>
      <c r="BM133" s="173">
        <v>6</v>
      </c>
      <c r="BN133" s="173">
        <v>7</v>
      </c>
      <c r="BO133" s="173">
        <v>8</v>
      </c>
      <c r="BP133" s="173">
        <v>9</v>
      </c>
      <c r="BQ133" s="173">
        <v>10</v>
      </c>
      <c r="BR133" s="173">
        <v>11</v>
      </c>
      <c r="BS133" s="173">
        <v>12</v>
      </c>
      <c r="BT133" s="173">
        <v>13</v>
      </c>
      <c r="BU133" s="173">
        <v>14</v>
      </c>
      <c r="BV133" s="173">
        <v>15</v>
      </c>
      <c r="BW133" s="173">
        <v>16</v>
      </c>
      <c r="BX133" s="173">
        <v>17</v>
      </c>
      <c r="BY133" s="173">
        <v>18</v>
      </c>
      <c r="BZ133" s="173">
        <v>19</v>
      </c>
      <c r="CA133" s="173">
        <v>20</v>
      </c>
      <c r="CB133" s="173">
        <v>21</v>
      </c>
      <c r="CC133" s="173">
        <v>22</v>
      </c>
      <c r="CD133" s="173">
        <v>23</v>
      </c>
      <c r="CE133" s="173">
        <v>24</v>
      </c>
      <c r="CF133" s="173">
        <v>25</v>
      </c>
      <c r="CG133" s="173">
        <v>26</v>
      </c>
      <c r="CH133" s="173">
        <v>27</v>
      </c>
      <c r="CI133" s="173">
        <v>28</v>
      </c>
      <c r="CJ133" s="173">
        <v>29</v>
      </c>
      <c r="CK133" s="173">
        <v>30</v>
      </c>
      <c r="CL133" s="173">
        <v>31</v>
      </c>
      <c r="CM133" s="173">
        <v>32</v>
      </c>
      <c r="CN133" s="173">
        <v>33</v>
      </c>
      <c r="CO133" s="173">
        <v>34</v>
      </c>
      <c r="CP133" s="174">
        <v>35</v>
      </c>
      <c r="CQ133" s="174">
        <v>36</v>
      </c>
      <c r="CR133" s="174">
        <v>37</v>
      </c>
      <c r="CS133" s="174">
        <v>38</v>
      </c>
      <c r="CT133" s="174">
        <v>39</v>
      </c>
      <c r="CU133" s="174">
        <v>40</v>
      </c>
      <c r="CV133" s="159"/>
    </row>
    <row r="134" spans="47:100" ht="22.5" customHeight="1" x14ac:dyDescent="0.25">
      <c r="BD134" s="156"/>
      <c r="BE134" s="175"/>
      <c r="BF134" s="176"/>
      <c r="BG134" s="177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78"/>
      <c r="CA134" s="178"/>
      <c r="CB134" s="178"/>
      <c r="CC134" s="178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8"/>
      <c r="CO134" s="178"/>
      <c r="CP134" s="179"/>
      <c r="CQ134" s="179"/>
      <c r="CR134" s="179"/>
      <c r="CS134" s="179"/>
      <c r="CT134" s="179"/>
      <c r="CU134" s="179"/>
      <c r="CV134" s="159"/>
    </row>
    <row r="135" spans="47:100" ht="22.5" customHeight="1" x14ac:dyDescent="0.35">
      <c r="BD135" s="156"/>
      <c r="BE135" s="104" t="s">
        <v>21</v>
      </c>
      <c r="BF135" s="182" t="str">
        <f>CG131</f>
        <v>D2</v>
      </c>
      <c r="BG135" s="106" t="s">
        <v>10</v>
      </c>
      <c r="BH135" s="173">
        <v>1</v>
      </c>
      <c r="BI135" s="173">
        <v>2</v>
      </c>
      <c r="BJ135" s="173">
        <v>3</v>
      </c>
      <c r="BK135" s="173">
        <v>4</v>
      </c>
      <c r="BL135" s="173">
        <v>5</v>
      </c>
      <c r="BM135" s="173">
        <v>6</v>
      </c>
      <c r="BN135" s="173">
        <v>7</v>
      </c>
      <c r="BO135" s="173">
        <v>8</v>
      </c>
      <c r="BP135" s="173">
        <v>9</v>
      </c>
      <c r="BQ135" s="173">
        <v>10</v>
      </c>
      <c r="BR135" s="173">
        <v>11</v>
      </c>
      <c r="BS135" s="173">
        <v>12</v>
      </c>
      <c r="BT135" s="173">
        <v>13</v>
      </c>
      <c r="BU135" s="173">
        <v>14</v>
      </c>
      <c r="BV135" s="173">
        <v>15</v>
      </c>
      <c r="BW135" s="173">
        <v>16</v>
      </c>
      <c r="BX135" s="173">
        <v>17</v>
      </c>
      <c r="BY135" s="173">
        <v>18</v>
      </c>
      <c r="BZ135" s="173">
        <v>19</v>
      </c>
      <c r="CA135" s="173">
        <v>20</v>
      </c>
      <c r="CB135" s="173">
        <v>21</v>
      </c>
      <c r="CC135" s="173">
        <v>22</v>
      </c>
      <c r="CD135" s="173">
        <v>23</v>
      </c>
      <c r="CE135" s="173">
        <v>24</v>
      </c>
      <c r="CF135" s="173">
        <v>25</v>
      </c>
      <c r="CG135" s="173">
        <v>26</v>
      </c>
      <c r="CH135" s="173">
        <v>27</v>
      </c>
      <c r="CI135" s="173">
        <v>28</v>
      </c>
      <c r="CJ135" s="173">
        <v>29</v>
      </c>
      <c r="CK135" s="173">
        <v>30</v>
      </c>
      <c r="CL135" s="173">
        <v>31</v>
      </c>
      <c r="CM135" s="173">
        <v>32</v>
      </c>
      <c r="CN135" s="173">
        <v>33</v>
      </c>
      <c r="CO135" s="173">
        <v>34</v>
      </c>
      <c r="CP135" s="174">
        <v>35</v>
      </c>
      <c r="CQ135" s="174">
        <v>36</v>
      </c>
      <c r="CR135" s="174">
        <v>37</v>
      </c>
      <c r="CS135" s="174">
        <v>38</v>
      </c>
      <c r="CT135" s="174">
        <v>39</v>
      </c>
      <c r="CU135" s="174">
        <v>40</v>
      </c>
      <c r="CV135" s="159"/>
    </row>
    <row r="136" spans="47:100" ht="22.5" customHeight="1" thickBot="1" x14ac:dyDescent="0.3">
      <c r="BD136" s="185"/>
      <c r="BE136" s="186"/>
      <c r="BF136" s="186"/>
      <c r="BG136" s="186"/>
      <c r="BH136" s="186"/>
      <c r="BI136" s="186"/>
      <c r="BJ136" s="186"/>
      <c r="BK136" s="186"/>
      <c r="BL136" s="186"/>
      <c r="BM136" s="186"/>
      <c r="BN136" s="186"/>
      <c r="BO136" s="186"/>
      <c r="BP136" s="186"/>
      <c r="BQ136" s="186"/>
      <c r="BR136" s="186"/>
      <c r="BS136" s="186"/>
      <c r="BT136" s="186"/>
      <c r="BU136" s="186"/>
      <c r="BV136" s="186"/>
      <c r="BW136" s="186"/>
      <c r="BX136" s="186"/>
      <c r="BY136" s="186"/>
      <c r="BZ136" s="186"/>
      <c r="CA136" s="186"/>
      <c r="CB136" s="186"/>
      <c r="CC136" s="186"/>
      <c r="CD136" s="186"/>
      <c r="CE136" s="186"/>
      <c r="CF136" s="186"/>
      <c r="CG136" s="186"/>
      <c r="CH136" s="186"/>
      <c r="CI136" s="186"/>
      <c r="CJ136" s="186"/>
      <c r="CK136" s="186"/>
      <c r="CL136" s="186"/>
      <c r="CM136" s="186"/>
      <c r="CN136" s="186"/>
      <c r="CO136" s="186"/>
      <c r="CP136" s="186"/>
      <c r="CQ136" s="186"/>
      <c r="CR136" s="186"/>
      <c r="CS136" s="186"/>
      <c r="CT136" s="186"/>
      <c r="CU136" s="186"/>
      <c r="CV136" s="187"/>
    </row>
    <row r="137" spans="47:100" ht="22.5" customHeight="1" thickTop="1" x14ac:dyDescent="0.25">
      <c r="BD137" s="146"/>
      <c r="BE137" s="147"/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7"/>
      <c r="CA137" s="147"/>
      <c r="CB137" s="147"/>
      <c r="CC137" s="147"/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7"/>
      <c r="CO137" s="147"/>
      <c r="CP137" s="147"/>
      <c r="CQ137" s="147"/>
      <c r="CR137" s="147"/>
      <c r="CS137" s="147"/>
      <c r="CT137" s="147"/>
      <c r="CU137" s="147"/>
      <c r="CV137" s="148"/>
    </row>
    <row r="138" spans="47:100" ht="22.5" customHeight="1" x14ac:dyDescent="0.25">
      <c r="AU138" t="str">
        <f>G32</f>
        <v>6. KOLO</v>
      </c>
      <c r="AV138">
        <f>H32</f>
        <v>0</v>
      </c>
      <c r="AW138">
        <f t="shared" ref="AW138:BB139" si="22">I32</f>
        <v>16</v>
      </c>
      <c r="AX138">
        <f t="shared" si="22"/>
        <v>0</v>
      </c>
      <c r="AY138" t="str">
        <f t="shared" si="22"/>
        <v>Č4</v>
      </c>
      <c r="AZ138" t="str">
        <f t="shared" si="22"/>
        <v>D1</v>
      </c>
      <c r="BA138" t="str">
        <f t="shared" si="22"/>
        <v>:</v>
      </c>
      <c r="BB138" t="str">
        <f t="shared" si="22"/>
        <v>A2</v>
      </c>
      <c r="BD138" s="156"/>
      <c r="BE138" s="959" t="str">
        <f>AU138</f>
        <v>6. KOLO</v>
      </c>
      <c r="BF138" s="959"/>
      <c r="BG138" s="959"/>
      <c r="BH138" s="157"/>
      <c r="BI138" s="966"/>
      <c r="BJ138" s="966"/>
      <c r="BK138" s="966"/>
      <c r="BL138" s="966"/>
      <c r="BM138" s="158"/>
      <c r="BN138" s="158"/>
      <c r="BO138" s="158"/>
      <c r="BP138" s="158"/>
      <c r="BQ138" s="158"/>
      <c r="BR138" s="158"/>
      <c r="BS138" s="966"/>
      <c r="BT138" s="967"/>
      <c r="BU138" s="968">
        <f>AW138</f>
        <v>16</v>
      </c>
      <c r="BV138" s="968"/>
      <c r="BW138" s="968"/>
      <c r="BX138" s="968"/>
      <c r="BY138" s="968"/>
      <c r="BZ138" s="969" t="s">
        <v>81</v>
      </c>
      <c r="CA138" s="969"/>
      <c r="CB138" s="969"/>
      <c r="CC138" s="158"/>
      <c r="CD138" s="158"/>
      <c r="CE138" s="158"/>
      <c r="CF138" s="158"/>
      <c r="CG138" s="158"/>
      <c r="CH138" s="158"/>
      <c r="CI138" s="158"/>
      <c r="CJ138" s="158"/>
      <c r="CK138" s="970" t="str">
        <f>AY138</f>
        <v>Č4</v>
      </c>
      <c r="CL138" s="970"/>
      <c r="CM138" s="970"/>
      <c r="CN138" s="970"/>
      <c r="CO138" s="959"/>
      <c r="CP138" s="959"/>
      <c r="CQ138" s="960" t="s">
        <v>13</v>
      </c>
      <c r="CR138" s="960"/>
      <c r="CS138" s="960"/>
      <c r="CT138" s="1050"/>
      <c r="CU138" s="1051"/>
      <c r="CV138" s="159"/>
    </row>
    <row r="139" spans="47:100" ht="22.5" customHeight="1" x14ac:dyDescent="0.25">
      <c r="AW139" t="str">
        <f t="shared" si="22"/>
        <v>zápas</v>
      </c>
      <c r="AX139">
        <f t="shared" si="22"/>
        <v>0</v>
      </c>
      <c r="AY139">
        <f t="shared" si="22"/>
        <v>0</v>
      </c>
      <c r="AZ139" t="str">
        <f t="shared" si="22"/>
        <v>Kmochova</v>
      </c>
      <c r="BA139">
        <f t="shared" si="22"/>
        <v>0</v>
      </c>
      <c r="BB139" t="str">
        <f t="shared" si="22"/>
        <v>Pečky</v>
      </c>
      <c r="BD139" s="156"/>
      <c r="BE139" s="959"/>
      <c r="BF139" s="959"/>
      <c r="BG139" s="959"/>
      <c r="BH139" s="157"/>
      <c r="BI139" s="966"/>
      <c r="BJ139" s="966"/>
      <c r="BK139" s="966"/>
      <c r="BL139" s="966"/>
      <c r="BM139" s="158"/>
      <c r="BN139" s="158"/>
      <c r="BO139" s="158"/>
      <c r="BP139" s="158"/>
      <c r="BQ139" s="158"/>
      <c r="BR139" s="158"/>
      <c r="BS139" s="967"/>
      <c r="BT139" s="967"/>
      <c r="BU139" s="968"/>
      <c r="BV139" s="968"/>
      <c r="BW139" s="968"/>
      <c r="BX139" s="968"/>
      <c r="BY139" s="968"/>
      <c r="BZ139" s="969"/>
      <c r="CA139" s="969"/>
      <c r="CB139" s="969"/>
      <c r="CC139" s="158"/>
      <c r="CD139" s="158"/>
      <c r="CE139" s="158"/>
      <c r="CF139" s="158"/>
      <c r="CG139" s="158"/>
      <c r="CH139" s="158"/>
      <c r="CI139" s="158"/>
      <c r="CJ139" s="158"/>
      <c r="CK139" s="970"/>
      <c r="CL139" s="970"/>
      <c r="CM139" s="970"/>
      <c r="CN139" s="970"/>
      <c r="CO139" s="959"/>
      <c r="CP139" s="959"/>
      <c r="CQ139" s="960"/>
      <c r="CR139" s="960"/>
      <c r="CS139" s="960"/>
      <c r="CT139" s="1059"/>
      <c r="CU139" s="1060"/>
      <c r="CV139" s="159"/>
    </row>
    <row r="140" spans="47:100" ht="22.5" customHeight="1" x14ac:dyDescent="0.25">
      <c r="BD140" s="156"/>
      <c r="BE140" s="167"/>
      <c r="BF140" s="167"/>
      <c r="BG140" s="167"/>
      <c r="BH140" s="167"/>
      <c r="BI140" s="1061" t="s">
        <v>16</v>
      </c>
      <c r="BJ140" s="1062"/>
      <c r="BK140" s="250" t="str">
        <f>AZ138</f>
        <v>D1</v>
      </c>
      <c r="BL140" s="251" t="s">
        <v>17</v>
      </c>
      <c r="BM140" s="1063"/>
      <c r="BN140" s="1063"/>
      <c r="BO140" s="1063"/>
      <c r="BP140" s="1063"/>
      <c r="BQ140" s="1063"/>
      <c r="BR140" s="1063"/>
      <c r="BS140" s="1063"/>
      <c r="BT140" s="1063"/>
      <c r="BU140" s="1063"/>
      <c r="BV140" s="1063"/>
      <c r="BW140" s="1063"/>
      <c r="BX140" s="1063"/>
      <c r="BY140" s="1064"/>
      <c r="BZ140" s="167"/>
      <c r="CA140" s="167"/>
      <c r="CB140" s="167"/>
      <c r="CC140" s="167"/>
      <c r="CD140" s="167"/>
      <c r="CE140" s="1061" t="s">
        <v>16</v>
      </c>
      <c r="CF140" s="1062"/>
      <c r="CG140" s="250" t="str">
        <f>BB138</f>
        <v>A2</v>
      </c>
      <c r="CH140" s="251" t="s">
        <v>17</v>
      </c>
      <c r="CI140" s="1063"/>
      <c r="CJ140" s="1063"/>
      <c r="CK140" s="1063"/>
      <c r="CL140" s="1063"/>
      <c r="CM140" s="1063"/>
      <c r="CN140" s="1063"/>
      <c r="CO140" s="1063"/>
      <c r="CP140" s="1063"/>
      <c r="CQ140" s="1063"/>
      <c r="CR140" s="1063"/>
      <c r="CS140" s="1063"/>
      <c r="CT140" s="1063"/>
      <c r="CU140" s="1064"/>
      <c r="CV140" s="159"/>
    </row>
    <row r="141" spans="47:100" ht="22.5" customHeight="1" x14ac:dyDescent="0.25">
      <c r="BD141" s="156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71"/>
      <c r="CQ141" s="171"/>
      <c r="CR141" s="171"/>
      <c r="CS141" s="171"/>
      <c r="CT141" s="171"/>
      <c r="CU141" s="171"/>
      <c r="CV141" s="159"/>
    </row>
    <row r="142" spans="47:100" ht="22.5" customHeight="1" x14ac:dyDescent="0.35">
      <c r="BD142" s="156"/>
      <c r="BE142" s="94" t="s">
        <v>21</v>
      </c>
      <c r="BF142" s="172" t="str">
        <f>BK140</f>
        <v>D1</v>
      </c>
      <c r="BG142" s="96" t="s">
        <v>10</v>
      </c>
      <c r="BH142" s="173">
        <v>1</v>
      </c>
      <c r="BI142" s="173">
        <v>2</v>
      </c>
      <c r="BJ142" s="173">
        <v>3</v>
      </c>
      <c r="BK142" s="173">
        <v>4</v>
      </c>
      <c r="BL142" s="173">
        <v>5</v>
      </c>
      <c r="BM142" s="173">
        <v>6</v>
      </c>
      <c r="BN142" s="173">
        <v>7</v>
      </c>
      <c r="BO142" s="173">
        <v>8</v>
      </c>
      <c r="BP142" s="173">
        <v>9</v>
      </c>
      <c r="BQ142" s="173">
        <v>10</v>
      </c>
      <c r="BR142" s="173">
        <v>11</v>
      </c>
      <c r="BS142" s="173">
        <v>12</v>
      </c>
      <c r="BT142" s="173">
        <v>13</v>
      </c>
      <c r="BU142" s="173">
        <v>14</v>
      </c>
      <c r="BV142" s="173">
        <v>15</v>
      </c>
      <c r="BW142" s="173">
        <v>16</v>
      </c>
      <c r="BX142" s="173">
        <v>17</v>
      </c>
      <c r="BY142" s="173">
        <v>18</v>
      </c>
      <c r="BZ142" s="173">
        <v>19</v>
      </c>
      <c r="CA142" s="173">
        <v>20</v>
      </c>
      <c r="CB142" s="173">
        <v>21</v>
      </c>
      <c r="CC142" s="173">
        <v>22</v>
      </c>
      <c r="CD142" s="173">
        <v>23</v>
      </c>
      <c r="CE142" s="173">
        <v>24</v>
      </c>
      <c r="CF142" s="173">
        <v>25</v>
      </c>
      <c r="CG142" s="173">
        <v>26</v>
      </c>
      <c r="CH142" s="173">
        <v>27</v>
      </c>
      <c r="CI142" s="173">
        <v>28</v>
      </c>
      <c r="CJ142" s="173">
        <v>29</v>
      </c>
      <c r="CK142" s="173">
        <v>30</v>
      </c>
      <c r="CL142" s="173">
        <v>31</v>
      </c>
      <c r="CM142" s="173">
        <v>32</v>
      </c>
      <c r="CN142" s="173">
        <v>33</v>
      </c>
      <c r="CO142" s="173">
        <v>34</v>
      </c>
      <c r="CP142" s="174">
        <v>35</v>
      </c>
      <c r="CQ142" s="174">
        <v>36</v>
      </c>
      <c r="CR142" s="174">
        <v>37</v>
      </c>
      <c r="CS142" s="174">
        <v>38</v>
      </c>
      <c r="CT142" s="174">
        <v>39</v>
      </c>
      <c r="CU142" s="174">
        <v>40</v>
      </c>
      <c r="CV142" s="159"/>
    </row>
    <row r="143" spans="47:100" ht="22.5" customHeight="1" x14ac:dyDescent="0.25">
      <c r="BD143" s="156"/>
      <c r="BE143" s="175"/>
      <c r="BF143" s="176"/>
      <c r="BG143" s="177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  <c r="BT143" s="178"/>
      <c r="BU143" s="178"/>
      <c r="BV143" s="178"/>
      <c r="BW143" s="178"/>
      <c r="BX143" s="178"/>
      <c r="BY143" s="178"/>
      <c r="BZ143" s="178"/>
      <c r="CA143" s="178"/>
      <c r="CB143" s="178"/>
      <c r="CC143" s="178"/>
      <c r="CD143" s="178"/>
      <c r="CE143" s="178"/>
      <c r="CF143" s="178"/>
      <c r="CG143" s="178"/>
      <c r="CH143" s="178"/>
      <c r="CI143" s="178"/>
      <c r="CJ143" s="178"/>
      <c r="CK143" s="178"/>
      <c r="CL143" s="178"/>
      <c r="CM143" s="178"/>
      <c r="CN143" s="178"/>
      <c r="CO143" s="178"/>
      <c r="CP143" s="179"/>
      <c r="CQ143" s="179"/>
      <c r="CR143" s="179"/>
      <c r="CS143" s="179"/>
      <c r="CT143" s="179"/>
      <c r="CU143" s="179"/>
      <c r="CV143" s="159"/>
    </row>
    <row r="144" spans="47:100" ht="22.5" customHeight="1" x14ac:dyDescent="0.35">
      <c r="BD144" s="156"/>
      <c r="BE144" s="104" t="s">
        <v>21</v>
      </c>
      <c r="BF144" s="182" t="str">
        <f>CG140</f>
        <v>A2</v>
      </c>
      <c r="BG144" s="106" t="s">
        <v>10</v>
      </c>
      <c r="BH144" s="173">
        <v>1</v>
      </c>
      <c r="BI144" s="173">
        <v>2</v>
      </c>
      <c r="BJ144" s="173">
        <v>3</v>
      </c>
      <c r="BK144" s="173">
        <v>4</v>
      </c>
      <c r="BL144" s="173">
        <v>5</v>
      </c>
      <c r="BM144" s="173">
        <v>6</v>
      </c>
      <c r="BN144" s="173">
        <v>7</v>
      </c>
      <c r="BO144" s="173">
        <v>8</v>
      </c>
      <c r="BP144" s="173">
        <v>9</v>
      </c>
      <c r="BQ144" s="173">
        <v>10</v>
      </c>
      <c r="BR144" s="173">
        <v>11</v>
      </c>
      <c r="BS144" s="173">
        <v>12</v>
      </c>
      <c r="BT144" s="173">
        <v>13</v>
      </c>
      <c r="BU144" s="173">
        <v>14</v>
      </c>
      <c r="BV144" s="173">
        <v>15</v>
      </c>
      <c r="BW144" s="173">
        <v>16</v>
      </c>
      <c r="BX144" s="173">
        <v>17</v>
      </c>
      <c r="BY144" s="173">
        <v>18</v>
      </c>
      <c r="BZ144" s="173">
        <v>19</v>
      </c>
      <c r="CA144" s="173">
        <v>20</v>
      </c>
      <c r="CB144" s="173">
        <v>21</v>
      </c>
      <c r="CC144" s="173">
        <v>22</v>
      </c>
      <c r="CD144" s="173">
        <v>23</v>
      </c>
      <c r="CE144" s="173">
        <v>24</v>
      </c>
      <c r="CF144" s="173">
        <v>25</v>
      </c>
      <c r="CG144" s="173">
        <v>26</v>
      </c>
      <c r="CH144" s="173">
        <v>27</v>
      </c>
      <c r="CI144" s="173">
        <v>28</v>
      </c>
      <c r="CJ144" s="173">
        <v>29</v>
      </c>
      <c r="CK144" s="173">
        <v>30</v>
      </c>
      <c r="CL144" s="173">
        <v>31</v>
      </c>
      <c r="CM144" s="173">
        <v>32</v>
      </c>
      <c r="CN144" s="173">
        <v>33</v>
      </c>
      <c r="CO144" s="173">
        <v>34</v>
      </c>
      <c r="CP144" s="174">
        <v>35</v>
      </c>
      <c r="CQ144" s="174">
        <v>36</v>
      </c>
      <c r="CR144" s="174">
        <v>37</v>
      </c>
      <c r="CS144" s="174">
        <v>38</v>
      </c>
      <c r="CT144" s="174">
        <v>39</v>
      </c>
      <c r="CU144" s="174">
        <v>40</v>
      </c>
      <c r="CV144" s="159"/>
    </row>
    <row r="145" spans="47:100" ht="22.5" customHeight="1" thickBot="1" x14ac:dyDescent="0.3">
      <c r="BD145" s="185"/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/>
      <c r="BO145" s="186"/>
      <c r="BP145" s="186"/>
      <c r="BQ145" s="186"/>
      <c r="BR145" s="186"/>
      <c r="BS145" s="186"/>
      <c r="BT145" s="186"/>
      <c r="BU145" s="186"/>
      <c r="BV145" s="186"/>
      <c r="BW145" s="186"/>
      <c r="BX145" s="186"/>
      <c r="BY145" s="186"/>
      <c r="BZ145" s="186"/>
      <c r="CA145" s="186"/>
      <c r="CB145" s="186"/>
      <c r="CC145" s="186"/>
      <c r="CD145" s="186"/>
      <c r="CE145" s="186"/>
      <c r="CF145" s="186"/>
      <c r="CG145" s="186"/>
      <c r="CH145" s="186"/>
      <c r="CI145" s="186"/>
      <c r="CJ145" s="186"/>
      <c r="CK145" s="186"/>
      <c r="CL145" s="186"/>
      <c r="CM145" s="186"/>
      <c r="CN145" s="186"/>
      <c r="CO145" s="186"/>
      <c r="CP145" s="186"/>
      <c r="CQ145" s="186"/>
      <c r="CR145" s="186"/>
      <c r="CS145" s="186"/>
      <c r="CT145" s="186"/>
      <c r="CU145" s="186"/>
      <c r="CV145" s="187"/>
    </row>
    <row r="146" spans="47:100" ht="22.5" customHeight="1" thickTop="1" x14ac:dyDescent="0.25">
      <c r="BD146" s="146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8"/>
    </row>
    <row r="147" spans="47:100" ht="22.5" customHeight="1" x14ac:dyDescent="0.25">
      <c r="AU147" t="str">
        <f>G34</f>
        <v>6. KOLO</v>
      </c>
      <c r="AV147">
        <f>H34</f>
        <v>0</v>
      </c>
      <c r="AW147">
        <f t="shared" ref="AW147:BB148" si="23">I34</f>
        <v>17</v>
      </c>
      <c r="AX147">
        <f t="shared" si="23"/>
        <v>0</v>
      </c>
      <c r="AY147" t="str">
        <f t="shared" si="23"/>
        <v>U1</v>
      </c>
      <c r="AZ147" t="str">
        <f t="shared" si="23"/>
        <v>Poražený Č1</v>
      </c>
      <c r="BA147" t="str">
        <f t="shared" si="23"/>
        <v>:</v>
      </c>
      <c r="BB147" t="str">
        <f t="shared" si="23"/>
        <v>Poražený Č3</v>
      </c>
      <c r="BD147" s="156"/>
      <c r="BE147" s="959" t="str">
        <f>AU147</f>
        <v>6. KOLO</v>
      </c>
      <c r="BF147" s="959"/>
      <c r="BG147" s="959"/>
      <c r="BH147" s="157"/>
      <c r="BI147" s="966"/>
      <c r="BJ147" s="966"/>
      <c r="BK147" s="966"/>
      <c r="BL147" s="966"/>
      <c r="BM147" s="158"/>
      <c r="BN147" s="158"/>
      <c r="BO147" s="158"/>
      <c r="BP147" s="158"/>
      <c r="BQ147" s="158"/>
      <c r="BR147" s="158"/>
      <c r="BS147" s="966"/>
      <c r="BT147" s="967"/>
      <c r="BU147" s="968">
        <f>AW147</f>
        <v>17</v>
      </c>
      <c r="BV147" s="968"/>
      <c r="BW147" s="968"/>
      <c r="BX147" s="968"/>
      <c r="BY147" s="968"/>
      <c r="BZ147" s="969" t="s">
        <v>81</v>
      </c>
      <c r="CA147" s="969"/>
      <c r="CB147" s="969"/>
      <c r="CC147" s="158"/>
      <c r="CD147" s="158"/>
      <c r="CE147" s="158"/>
      <c r="CF147" s="158"/>
      <c r="CG147" s="158"/>
      <c r="CH147" s="158"/>
      <c r="CI147" s="158"/>
      <c r="CJ147" s="158"/>
      <c r="CK147" s="970" t="str">
        <f>AY147</f>
        <v>U1</v>
      </c>
      <c r="CL147" s="970"/>
      <c r="CM147" s="970"/>
      <c r="CN147" s="970"/>
      <c r="CO147" s="959"/>
      <c r="CP147" s="959"/>
      <c r="CQ147" s="960" t="s">
        <v>13</v>
      </c>
      <c r="CR147" s="960"/>
      <c r="CS147" s="960"/>
      <c r="CT147" s="1050"/>
      <c r="CU147" s="1051"/>
      <c r="CV147" s="159"/>
    </row>
    <row r="148" spans="47:100" ht="22.5" customHeight="1" x14ac:dyDescent="0.25">
      <c r="AW148" t="str">
        <f t="shared" si="23"/>
        <v>zápas</v>
      </c>
      <c r="AX148">
        <f t="shared" si="23"/>
        <v>0</v>
      </c>
      <c r="AY148">
        <f t="shared" si="23"/>
        <v>0</v>
      </c>
      <c r="AZ148" t="str">
        <f t="shared" si="23"/>
        <v>Masarykova</v>
      </c>
      <c r="BA148">
        <f t="shared" si="23"/>
        <v>0</v>
      </c>
      <c r="BB148" t="str">
        <f t="shared" si="23"/>
        <v>Velim</v>
      </c>
      <c r="BD148" s="156"/>
      <c r="BE148" s="959"/>
      <c r="BF148" s="959"/>
      <c r="BG148" s="959"/>
      <c r="BH148" s="157"/>
      <c r="BI148" s="966"/>
      <c r="BJ148" s="966"/>
      <c r="BK148" s="966"/>
      <c r="BL148" s="966"/>
      <c r="BM148" s="158"/>
      <c r="BN148" s="158"/>
      <c r="BO148" s="158"/>
      <c r="BP148" s="158"/>
      <c r="BQ148" s="158"/>
      <c r="BR148" s="158"/>
      <c r="BS148" s="967"/>
      <c r="BT148" s="967"/>
      <c r="BU148" s="968"/>
      <c r="BV148" s="968"/>
      <c r="BW148" s="968"/>
      <c r="BX148" s="968"/>
      <c r="BY148" s="968"/>
      <c r="BZ148" s="969"/>
      <c r="CA148" s="969"/>
      <c r="CB148" s="969"/>
      <c r="CC148" s="158"/>
      <c r="CD148" s="158"/>
      <c r="CE148" s="158"/>
      <c r="CF148" s="158"/>
      <c r="CG148" s="158"/>
      <c r="CH148" s="158"/>
      <c r="CI148" s="158"/>
      <c r="CJ148" s="158"/>
      <c r="CK148" s="970"/>
      <c r="CL148" s="970"/>
      <c r="CM148" s="970"/>
      <c r="CN148" s="970"/>
      <c r="CO148" s="959"/>
      <c r="CP148" s="959"/>
      <c r="CQ148" s="960"/>
      <c r="CR148" s="960"/>
      <c r="CS148" s="960"/>
      <c r="CT148" s="1059"/>
      <c r="CU148" s="1060"/>
      <c r="CV148" s="159"/>
    </row>
    <row r="149" spans="47:100" ht="22.5" customHeight="1" x14ac:dyDescent="0.25">
      <c r="BD149" s="156"/>
      <c r="BE149" s="167"/>
      <c r="BF149" s="167"/>
      <c r="BG149" s="167"/>
      <c r="BH149" s="167"/>
      <c r="BI149" s="1068" t="str">
        <f>AZ147</f>
        <v>Poražený Č1</v>
      </c>
      <c r="BJ149" s="1069"/>
      <c r="BK149" s="1069"/>
      <c r="BL149" s="1069"/>
      <c r="BM149" s="254" t="s">
        <v>17</v>
      </c>
      <c r="BN149" s="252"/>
      <c r="BO149" s="252"/>
      <c r="BP149" s="252"/>
      <c r="BQ149" s="252"/>
      <c r="BR149" s="252"/>
      <c r="BS149" s="252"/>
      <c r="BT149" s="252"/>
      <c r="BU149" s="252"/>
      <c r="BV149" s="252"/>
      <c r="BW149" s="252"/>
      <c r="BX149" s="252"/>
      <c r="BY149" s="253"/>
      <c r="BZ149" s="167"/>
      <c r="CA149" s="167"/>
      <c r="CB149" s="167"/>
      <c r="CC149" s="167"/>
      <c r="CD149" s="167"/>
      <c r="CE149" s="1068" t="str">
        <f>BB147</f>
        <v>Poražený Č3</v>
      </c>
      <c r="CF149" s="1069"/>
      <c r="CG149" s="1069"/>
      <c r="CH149" s="1069"/>
      <c r="CI149" s="1065" t="s">
        <v>17</v>
      </c>
      <c r="CJ149" s="1066"/>
      <c r="CK149" s="1066"/>
      <c r="CL149" s="1066"/>
      <c r="CM149" s="1066"/>
      <c r="CN149" s="1066"/>
      <c r="CO149" s="1066"/>
      <c r="CP149" s="1066"/>
      <c r="CQ149" s="1066"/>
      <c r="CR149" s="1066"/>
      <c r="CS149" s="1066"/>
      <c r="CT149" s="1066"/>
      <c r="CU149" s="1067"/>
      <c r="CV149" s="159"/>
    </row>
    <row r="150" spans="47:100" ht="22.5" customHeight="1" x14ac:dyDescent="0.25">
      <c r="BD150" s="156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71"/>
      <c r="CQ150" s="171"/>
      <c r="CR150" s="171"/>
      <c r="CS150" s="171"/>
      <c r="CT150" s="171"/>
      <c r="CU150" s="171"/>
      <c r="CV150" s="159"/>
    </row>
    <row r="151" spans="47:100" ht="22.5" customHeight="1" x14ac:dyDescent="0.35">
      <c r="BD151" s="156"/>
      <c r="BE151" s="94" t="str">
        <f>BI149</f>
        <v>Poražený Č1</v>
      </c>
      <c r="BF151" s="257"/>
      <c r="BG151" s="257"/>
      <c r="BH151" s="257"/>
      <c r="BI151" s="257"/>
      <c r="BJ151" s="257"/>
      <c r="BK151" s="258"/>
      <c r="BL151" s="173">
        <v>1</v>
      </c>
      <c r="BM151" s="173">
        <v>2</v>
      </c>
      <c r="BN151" s="173">
        <v>3</v>
      </c>
      <c r="BO151" s="173">
        <v>4</v>
      </c>
      <c r="BP151" s="173">
        <v>5</v>
      </c>
      <c r="BQ151" s="173">
        <v>6</v>
      </c>
      <c r="BR151" s="173">
        <v>7</v>
      </c>
      <c r="BS151" s="173">
        <v>8</v>
      </c>
      <c r="BT151" s="173">
        <v>9</v>
      </c>
      <c r="BU151" s="173">
        <v>10</v>
      </c>
      <c r="BV151" s="173">
        <v>11</v>
      </c>
      <c r="BW151" s="173">
        <v>12</v>
      </c>
      <c r="BX151" s="173">
        <v>13</v>
      </c>
      <c r="BY151" s="173">
        <v>14</v>
      </c>
      <c r="BZ151" s="173">
        <v>15</v>
      </c>
      <c r="CA151" s="173">
        <v>16</v>
      </c>
      <c r="CB151" s="173">
        <v>17</v>
      </c>
      <c r="CC151" s="173">
        <v>18</v>
      </c>
      <c r="CD151" s="173">
        <v>19</v>
      </c>
      <c r="CE151" s="173">
        <v>20</v>
      </c>
      <c r="CF151" s="173">
        <v>21</v>
      </c>
      <c r="CG151" s="173">
        <v>22</v>
      </c>
      <c r="CH151" s="173">
        <v>23</v>
      </c>
      <c r="CI151" s="173">
        <v>24</v>
      </c>
      <c r="CJ151" s="173">
        <v>25</v>
      </c>
      <c r="CK151" s="173">
        <v>26</v>
      </c>
      <c r="CL151" s="173">
        <v>27</v>
      </c>
      <c r="CM151" s="173">
        <v>28</v>
      </c>
      <c r="CN151" s="173">
        <v>29</v>
      </c>
      <c r="CO151" s="173">
        <v>30</v>
      </c>
      <c r="CP151" s="173">
        <v>31</v>
      </c>
      <c r="CQ151" s="173">
        <v>32</v>
      </c>
      <c r="CR151" s="173">
        <v>33</v>
      </c>
      <c r="CS151" s="173">
        <v>34</v>
      </c>
      <c r="CT151" s="174">
        <v>35</v>
      </c>
      <c r="CU151" s="174">
        <v>40</v>
      </c>
      <c r="CV151" s="159"/>
    </row>
    <row r="152" spans="47:100" ht="22.5" customHeight="1" x14ac:dyDescent="0.25">
      <c r="BD152" s="156"/>
      <c r="BE152" s="175"/>
      <c r="BF152" s="176"/>
      <c r="BG152" s="177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8"/>
      <c r="CA152" s="178"/>
      <c r="CB152" s="178"/>
      <c r="CC152" s="178"/>
      <c r="CD152" s="178"/>
      <c r="CE152" s="178"/>
      <c r="CF152" s="178"/>
      <c r="CG152" s="178"/>
      <c r="CH152" s="178"/>
      <c r="CI152" s="178"/>
      <c r="CJ152" s="178"/>
      <c r="CK152" s="178"/>
      <c r="CL152" s="178"/>
      <c r="CM152" s="178"/>
      <c r="CN152" s="178"/>
      <c r="CO152" s="178"/>
      <c r="CP152" s="179"/>
      <c r="CQ152" s="179"/>
      <c r="CR152" s="179"/>
      <c r="CS152" s="179"/>
      <c r="CT152" s="179"/>
      <c r="CU152" s="179"/>
      <c r="CV152" s="159"/>
    </row>
    <row r="153" spans="47:100" ht="22.5" customHeight="1" x14ac:dyDescent="0.35">
      <c r="BD153" s="156"/>
      <c r="BE153" s="104" t="str">
        <f>CE149</f>
        <v>Poražený Č3</v>
      </c>
      <c r="BF153" s="255"/>
      <c r="BG153" s="255"/>
      <c r="BH153" s="255"/>
      <c r="BI153" s="255"/>
      <c r="BJ153" s="255"/>
      <c r="BK153" s="256"/>
      <c r="BL153" s="173">
        <v>5</v>
      </c>
      <c r="BM153" s="173">
        <v>6</v>
      </c>
      <c r="BN153" s="173">
        <v>7</v>
      </c>
      <c r="BO153" s="173">
        <v>8</v>
      </c>
      <c r="BP153" s="173">
        <v>9</v>
      </c>
      <c r="BQ153" s="173">
        <v>10</v>
      </c>
      <c r="BR153" s="173">
        <v>11</v>
      </c>
      <c r="BS153" s="173">
        <v>12</v>
      </c>
      <c r="BT153" s="173">
        <v>13</v>
      </c>
      <c r="BU153" s="173">
        <v>14</v>
      </c>
      <c r="BV153" s="173">
        <v>15</v>
      </c>
      <c r="BW153" s="173">
        <v>16</v>
      </c>
      <c r="BX153" s="173">
        <v>17</v>
      </c>
      <c r="BY153" s="173">
        <v>18</v>
      </c>
      <c r="BZ153" s="173">
        <v>19</v>
      </c>
      <c r="CA153" s="173">
        <v>20</v>
      </c>
      <c r="CB153" s="173">
        <v>21</v>
      </c>
      <c r="CC153" s="173">
        <v>22</v>
      </c>
      <c r="CD153" s="173">
        <v>23</v>
      </c>
      <c r="CE153" s="173">
        <v>24</v>
      </c>
      <c r="CF153" s="173">
        <v>25</v>
      </c>
      <c r="CG153" s="173">
        <v>26</v>
      </c>
      <c r="CH153" s="173">
        <v>27</v>
      </c>
      <c r="CI153" s="173">
        <v>28</v>
      </c>
      <c r="CJ153" s="173">
        <v>29</v>
      </c>
      <c r="CK153" s="173">
        <v>30</v>
      </c>
      <c r="CL153" s="173">
        <v>31</v>
      </c>
      <c r="CM153" s="173">
        <v>32</v>
      </c>
      <c r="CN153" s="173">
        <v>33</v>
      </c>
      <c r="CO153" s="173">
        <v>34</v>
      </c>
      <c r="CP153" s="174">
        <v>35</v>
      </c>
      <c r="CQ153" s="174">
        <v>36</v>
      </c>
      <c r="CR153" s="174">
        <v>37</v>
      </c>
      <c r="CS153" s="174">
        <v>38</v>
      </c>
      <c r="CT153" s="174">
        <v>39</v>
      </c>
      <c r="CU153" s="174">
        <v>40</v>
      </c>
      <c r="CV153" s="159"/>
    </row>
    <row r="154" spans="47:100" ht="22.5" customHeight="1" thickBot="1" x14ac:dyDescent="0.3">
      <c r="BD154" s="185"/>
      <c r="BE154" s="186"/>
      <c r="BF154" s="186"/>
      <c r="BG154" s="186"/>
      <c r="BH154" s="186"/>
      <c r="BI154" s="186"/>
      <c r="BJ154" s="186"/>
      <c r="BK154" s="186"/>
      <c r="BL154" s="186"/>
      <c r="BM154" s="186"/>
      <c r="BN154" s="186"/>
      <c r="BO154" s="186"/>
      <c r="BP154" s="186"/>
      <c r="BQ154" s="186"/>
      <c r="BR154" s="186"/>
      <c r="BS154" s="186"/>
      <c r="BT154" s="186"/>
      <c r="BU154" s="186"/>
      <c r="BV154" s="186"/>
      <c r="BW154" s="186"/>
      <c r="BX154" s="186"/>
      <c r="BY154" s="186"/>
      <c r="BZ154" s="186"/>
      <c r="CA154" s="186"/>
      <c r="CB154" s="186"/>
      <c r="CC154" s="186"/>
      <c r="CD154" s="186"/>
      <c r="CE154" s="186"/>
      <c r="CF154" s="186"/>
      <c r="CG154" s="186"/>
      <c r="CH154" s="186"/>
      <c r="CI154" s="186"/>
      <c r="CJ154" s="186"/>
      <c r="CK154" s="186"/>
      <c r="CL154" s="186"/>
      <c r="CM154" s="186"/>
      <c r="CN154" s="186"/>
      <c r="CO154" s="186"/>
      <c r="CP154" s="186"/>
      <c r="CQ154" s="186"/>
      <c r="CR154" s="186"/>
      <c r="CS154" s="186"/>
      <c r="CT154" s="186"/>
      <c r="CU154" s="186"/>
      <c r="CV154" s="187"/>
    </row>
    <row r="155" spans="47:100" ht="22.5" customHeight="1" thickTop="1" x14ac:dyDescent="0.25">
      <c r="BD155" s="146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7"/>
      <c r="BR155" s="147"/>
      <c r="BS155" s="147"/>
      <c r="BT155" s="147"/>
      <c r="BU155" s="147"/>
      <c r="BV155" s="147"/>
      <c r="BW155" s="147"/>
      <c r="BX155" s="147"/>
      <c r="BY155" s="147"/>
      <c r="BZ155" s="147"/>
      <c r="CA155" s="147"/>
      <c r="CB155" s="147"/>
      <c r="CC155" s="147"/>
      <c r="CD155" s="147"/>
      <c r="CE155" s="147"/>
      <c r="CF155" s="147"/>
      <c r="CG155" s="147"/>
      <c r="CH155" s="147"/>
      <c r="CI155" s="147"/>
      <c r="CJ155" s="147"/>
      <c r="CK155" s="147"/>
      <c r="CL155" s="147"/>
      <c r="CM155" s="147"/>
      <c r="CN155" s="147"/>
      <c r="CO155" s="147"/>
      <c r="CP155" s="147"/>
      <c r="CQ155" s="147"/>
      <c r="CR155" s="147"/>
      <c r="CS155" s="147"/>
      <c r="CT155" s="147"/>
      <c r="CU155" s="147"/>
      <c r="CV155" s="148"/>
    </row>
    <row r="156" spans="47:100" ht="22.5" customHeight="1" x14ac:dyDescent="0.25">
      <c r="AU156" t="str">
        <f>G36</f>
        <v>6. KOLO</v>
      </c>
      <c r="AV156">
        <f>H36</f>
        <v>0</v>
      </c>
      <c r="AW156">
        <f t="shared" ref="AW156:BB157" si="24">I36</f>
        <v>18</v>
      </c>
      <c r="AX156">
        <f t="shared" si="24"/>
        <v>0</v>
      </c>
      <c r="AY156" t="str">
        <f t="shared" si="24"/>
        <v>U2</v>
      </c>
      <c r="AZ156" t="str">
        <f t="shared" si="24"/>
        <v>Poražený Č2</v>
      </c>
      <c r="BA156" t="str">
        <f t="shared" si="24"/>
        <v>:</v>
      </c>
      <c r="BB156" t="str">
        <f t="shared" si="24"/>
        <v>Poražený Č4</v>
      </c>
      <c r="BD156" s="156"/>
      <c r="BE156" s="959" t="str">
        <f>AU156</f>
        <v>6. KOLO</v>
      </c>
      <c r="BF156" s="959"/>
      <c r="BG156" s="959"/>
      <c r="BH156" s="157"/>
      <c r="BI156" s="966"/>
      <c r="BJ156" s="966"/>
      <c r="BK156" s="966"/>
      <c r="BL156" s="966"/>
      <c r="BM156" s="158"/>
      <c r="BN156" s="158"/>
      <c r="BO156" s="158"/>
      <c r="BP156" s="158"/>
      <c r="BQ156" s="158"/>
      <c r="BR156" s="158"/>
      <c r="BS156" s="966"/>
      <c r="BT156" s="967"/>
      <c r="BU156" s="968">
        <f>AW156</f>
        <v>18</v>
      </c>
      <c r="BV156" s="968"/>
      <c r="BW156" s="968"/>
      <c r="BX156" s="968"/>
      <c r="BY156" s="968"/>
      <c r="BZ156" s="969" t="s">
        <v>81</v>
      </c>
      <c r="CA156" s="969"/>
      <c r="CB156" s="969"/>
      <c r="CC156" s="158"/>
      <c r="CD156" s="158"/>
      <c r="CE156" s="158"/>
      <c r="CF156" s="158"/>
      <c r="CG156" s="158"/>
      <c r="CH156" s="158"/>
      <c r="CI156" s="158"/>
      <c r="CJ156" s="158"/>
      <c r="CK156" s="970" t="str">
        <f>AY156</f>
        <v>U2</v>
      </c>
      <c r="CL156" s="970"/>
      <c r="CM156" s="970"/>
      <c r="CN156" s="970"/>
      <c r="CO156" s="959"/>
      <c r="CP156" s="959"/>
      <c r="CQ156" s="960" t="s">
        <v>13</v>
      </c>
      <c r="CR156" s="960"/>
      <c r="CS156" s="960"/>
      <c r="CT156" s="1050"/>
      <c r="CU156" s="1051"/>
      <c r="CV156" s="159"/>
    </row>
    <row r="157" spans="47:100" ht="22.5" customHeight="1" x14ac:dyDescent="0.25">
      <c r="AW157" t="str">
        <f t="shared" si="24"/>
        <v>zápas</v>
      </c>
      <c r="AX157">
        <f t="shared" si="24"/>
        <v>0</v>
      </c>
      <c r="AY157">
        <f t="shared" si="24"/>
        <v>0</v>
      </c>
      <c r="AZ157" t="str">
        <f t="shared" si="24"/>
        <v>Prok.Velikého</v>
      </c>
      <c r="BA157">
        <f t="shared" si="24"/>
        <v>0</v>
      </c>
      <c r="BB157" t="str">
        <f t="shared" si="24"/>
        <v>Pečky</v>
      </c>
      <c r="BD157" s="156"/>
      <c r="BE157" s="959"/>
      <c r="BF157" s="959"/>
      <c r="BG157" s="959"/>
      <c r="BH157" s="157"/>
      <c r="BI157" s="966"/>
      <c r="BJ157" s="966"/>
      <c r="BK157" s="966"/>
      <c r="BL157" s="966"/>
      <c r="BM157" s="158"/>
      <c r="BN157" s="158"/>
      <c r="BO157" s="158"/>
      <c r="BP157" s="158"/>
      <c r="BQ157" s="158"/>
      <c r="BR157" s="158"/>
      <c r="BS157" s="967"/>
      <c r="BT157" s="967"/>
      <c r="BU157" s="968"/>
      <c r="BV157" s="968"/>
      <c r="BW157" s="968"/>
      <c r="BX157" s="968"/>
      <c r="BY157" s="968"/>
      <c r="BZ157" s="969"/>
      <c r="CA157" s="969"/>
      <c r="CB157" s="969"/>
      <c r="CC157" s="158"/>
      <c r="CD157" s="158"/>
      <c r="CE157" s="158"/>
      <c r="CF157" s="158"/>
      <c r="CG157" s="158"/>
      <c r="CH157" s="158"/>
      <c r="CI157" s="158"/>
      <c r="CJ157" s="158"/>
      <c r="CK157" s="970"/>
      <c r="CL157" s="970"/>
      <c r="CM157" s="970"/>
      <c r="CN157" s="970"/>
      <c r="CO157" s="959"/>
      <c r="CP157" s="959"/>
      <c r="CQ157" s="960"/>
      <c r="CR157" s="960"/>
      <c r="CS157" s="960"/>
      <c r="CT157" s="1059"/>
      <c r="CU157" s="1060"/>
      <c r="CV157" s="159"/>
    </row>
    <row r="158" spans="47:100" ht="22.5" customHeight="1" x14ac:dyDescent="0.25">
      <c r="BD158" s="156"/>
      <c r="BE158" s="167"/>
      <c r="BF158" s="167"/>
      <c r="BG158" s="167"/>
      <c r="BH158" s="167"/>
      <c r="BI158" s="1068" t="str">
        <f>AZ156</f>
        <v>Poražený Č2</v>
      </c>
      <c r="BJ158" s="1069"/>
      <c r="BK158" s="1069"/>
      <c r="BL158" s="1069"/>
      <c r="BM158" s="254" t="s">
        <v>17</v>
      </c>
      <c r="BN158" s="252"/>
      <c r="BO158" s="252"/>
      <c r="BP158" s="252"/>
      <c r="BQ158" s="252"/>
      <c r="BR158" s="252"/>
      <c r="BS158" s="252"/>
      <c r="BT158" s="252"/>
      <c r="BU158" s="252"/>
      <c r="BV158" s="252"/>
      <c r="BW158" s="252"/>
      <c r="BX158" s="252"/>
      <c r="BY158" s="253"/>
      <c r="BZ158" s="167"/>
      <c r="CA158" s="167"/>
      <c r="CB158" s="167"/>
      <c r="CC158" s="167"/>
      <c r="CD158" s="167"/>
      <c r="CE158" s="1068" t="str">
        <f>BB156</f>
        <v>Poražený Č4</v>
      </c>
      <c r="CF158" s="1069"/>
      <c r="CG158" s="1069"/>
      <c r="CH158" s="1069"/>
      <c r="CI158" s="1065" t="s">
        <v>17</v>
      </c>
      <c r="CJ158" s="1066"/>
      <c r="CK158" s="1066"/>
      <c r="CL158" s="1066"/>
      <c r="CM158" s="1066"/>
      <c r="CN158" s="1066"/>
      <c r="CO158" s="1066"/>
      <c r="CP158" s="1066"/>
      <c r="CQ158" s="1066"/>
      <c r="CR158" s="1066"/>
      <c r="CS158" s="1066"/>
      <c r="CT158" s="1066"/>
      <c r="CU158" s="1067"/>
      <c r="CV158" s="159"/>
    </row>
    <row r="159" spans="47:100" ht="22.5" customHeight="1" x14ac:dyDescent="0.25">
      <c r="BD159" s="156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71"/>
      <c r="CQ159" s="171"/>
      <c r="CR159" s="171"/>
      <c r="CS159" s="171"/>
      <c r="CT159" s="171"/>
      <c r="CU159" s="171"/>
      <c r="CV159" s="159"/>
    </row>
    <row r="160" spans="47:100" ht="22.5" customHeight="1" x14ac:dyDescent="0.35">
      <c r="BD160" s="156"/>
      <c r="BE160" s="94" t="str">
        <f>BI158</f>
        <v>Poražený Č2</v>
      </c>
      <c r="BF160" s="257"/>
      <c r="BG160" s="257"/>
      <c r="BH160" s="257"/>
      <c r="BI160" s="257"/>
      <c r="BJ160" s="257"/>
      <c r="BK160" s="258"/>
      <c r="BL160" s="173">
        <v>1</v>
      </c>
      <c r="BM160" s="173">
        <v>2</v>
      </c>
      <c r="BN160" s="173">
        <v>3</v>
      </c>
      <c r="BO160" s="173">
        <v>4</v>
      </c>
      <c r="BP160" s="173">
        <v>5</v>
      </c>
      <c r="BQ160" s="173">
        <v>6</v>
      </c>
      <c r="BR160" s="173">
        <v>7</v>
      </c>
      <c r="BS160" s="173">
        <v>8</v>
      </c>
      <c r="BT160" s="173">
        <v>9</v>
      </c>
      <c r="BU160" s="173">
        <v>10</v>
      </c>
      <c r="BV160" s="173">
        <v>11</v>
      </c>
      <c r="BW160" s="173">
        <v>12</v>
      </c>
      <c r="BX160" s="173">
        <v>13</v>
      </c>
      <c r="BY160" s="173">
        <v>14</v>
      </c>
      <c r="BZ160" s="173">
        <v>15</v>
      </c>
      <c r="CA160" s="173">
        <v>16</v>
      </c>
      <c r="CB160" s="173">
        <v>17</v>
      </c>
      <c r="CC160" s="173">
        <v>18</v>
      </c>
      <c r="CD160" s="173">
        <v>19</v>
      </c>
      <c r="CE160" s="173">
        <v>20</v>
      </c>
      <c r="CF160" s="173">
        <v>21</v>
      </c>
      <c r="CG160" s="173">
        <v>22</v>
      </c>
      <c r="CH160" s="173">
        <v>23</v>
      </c>
      <c r="CI160" s="173">
        <v>24</v>
      </c>
      <c r="CJ160" s="173">
        <v>25</v>
      </c>
      <c r="CK160" s="173">
        <v>26</v>
      </c>
      <c r="CL160" s="173">
        <v>27</v>
      </c>
      <c r="CM160" s="173">
        <v>28</v>
      </c>
      <c r="CN160" s="173">
        <v>29</v>
      </c>
      <c r="CO160" s="173">
        <v>30</v>
      </c>
      <c r="CP160" s="173">
        <v>31</v>
      </c>
      <c r="CQ160" s="173">
        <v>32</v>
      </c>
      <c r="CR160" s="173">
        <v>33</v>
      </c>
      <c r="CS160" s="173">
        <v>34</v>
      </c>
      <c r="CT160" s="174">
        <v>35</v>
      </c>
      <c r="CU160" s="174">
        <v>40</v>
      </c>
      <c r="CV160" s="159"/>
    </row>
    <row r="161" spans="47:100" ht="22.5" customHeight="1" x14ac:dyDescent="0.25">
      <c r="BD161" s="156"/>
      <c r="BE161" s="175"/>
      <c r="BF161" s="176"/>
      <c r="BG161" s="177"/>
      <c r="BH161" s="178"/>
      <c r="BI161" s="178"/>
      <c r="BJ161" s="178"/>
      <c r="BK161" s="178"/>
      <c r="BL161" s="178"/>
      <c r="BM161" s="178"/>
      <c r="BN161" s="178"/>
      <c r="BO161" s="178"/>
      <c r="BP161" s="178"/>
      <c r="BQ161" s="178"/>
      <c r="BR161" s="178"/>
      <c r="BS161" s="178"/>
      <c r="BT161" s="178"/>
      <c r="BU161" s="178"/>
      <c r="BV161" s="178"/>
      <c r="BW161" s="178"/>
      <c r="BX161" s="178"/>
      <c r="BY161" s="178"/>
      <c r="BZ161" s="178"/>
      <c r="CA161" s="178"/>
      <c r="CB161" s="178"/>
      <c r="CC161" s="178"/>
      <c r="CD161" s="178"/>
      <c r="CE161" s="178"/>
      <c r="CF161" s="178"/>
      <c r="CG161" s="178"/>
      <c r="CH161" s="178"/>
      <c r="CI161" s="178"/>
      <c r="CJ161" s="178"/>
      <c r="CK161" s="178"/>
      <c r="CL161" s="178"/>
      <c r="CM161" s="178"/>
      <c r="CN161" s="178"/>
      <c r="CO161" s="178"/>
      <c r="CP161" s="179"/>
      <c r="CQ161" s="179"/>
      <c r="CR161" s="179"/>
      <c r="CS161" s="179"/>
      <c r="CT161" s="179"/>
      <c r="CU161" s="179"/>
      <c r="CV161" s="159"/>
    </row>
    <row r="162" spans="47:100" ht="22.5" customHeight="1" x14ac:dyDescent="0.35">
      <c r="BD162" s="156"/>
      <c r="BE162" s="104" t="str">
        <f>CE158</f>
        <v>Poražený Č4</v>
      </c>
      <c r="BF162" s="255"/>
      <c r="BG162" s="255"/>
      <c r="BH162" s="255"/>
      <c r="BI162" s="255"/>
      <c r="BJ162" s="255"/>
      <c r="BK162" s="256"/>
      <c r="BL162" s="173">
        <v>5</v>
      </c>
      <c r="BM162" s="173">
        <v>6</v>
      </c>
      <c r="BN162" s="173">
        <v>7</v>
      </c>
      <c r="BO162" s="173">
        <v>8</v>
      </c>
      <c r="BP162" s="173">
        <v>9</v>
      </c>
      <c r="BQ162" s="173">
        <v>10</v>
      </c>
      <c r="BR162" s="173">
        <v>11</v>
      </c>
      <c r="BS162" s="173">
        <v>12</v>
      </c>
      <c r="BT162" s="173">
        <v>13</v>
      </c>
      <c r="BU162" s="173">
        <v>14</v>
      </c>
      <c r="BV162" s="173">
        <v>15</v>
      </c>
      <c r="BW162" s="173">
        <v>16</v>
      </c>
      <c r="BX162" s="173">
        <v>17</v>
      </c>
      <c r="BY162" s="173">
        <v>18</v>
      </c>
      <c r="BZ162" s="173">
        <v>19</v>
      </c>
      <c r="CA162" s="173">
        <v>20</v>
      </c>
      <c r="CB162" s="173">
        <v>21</v>
      </c>
      <c r="CC162" s="173">
        <v>22</v>
      </c>
      <c r="CD162" s="173">
        <v>23</v>
      </c>
      <c r="CE162" s="173">
        <v>24</v>
      </c>
      <c r="CF162" s="173">
        <v>25</v>
      </c>
      <c r="CG162" s="173">
        <v>26</v>
      </c>
      <c r="CH162" s="173">
        <v>27</v>
      </c>
      <c r="CI162" s="173">
        <v>28</v>
      </c>
      <c r="CJ162" s="173">
        <v>29</v>
      </c>
      <c r="CK162" s="173">
        <v>30</v>
      </c>
      <c r="CL162" s="173">
        <v>31</v>
      </c>
      <c r="CM162" s="173">
        <v>32</v>
      </c>
      <c r="CN162" s="173">
        <v>33</v>
      </c>
      <c r="CO162" s="173">
        <v>34</v>
      </c>
      <c r="CP162" s="174">
        <v>35</v>
      </c>
      <c r="CQ162" s="174">
        <v>36</v>
      </c>
      <c r="CR162" s="174">
        <v>37</v>
      </c>
      <c r="CS162" s="174">
        <v>38</v>
      </c>
      <c r="CT162" s="174">
        <v>39</v>
      </c>
      <c r="CU162" s="174">
        <v>40</v>
      </c>
      <c r="CV162" s="159"/>
    </row>
    <row r="163" spans="47:100" ht="22.5" customHeight="1" thickBot="1" x14ac:dyDescent="0.3">
      <c r="BD163" s="185"/>
      <c r="BE163" s="186"/>
      <c r="BF163" s="186"/>
      <c r="BG163" s="186"/>
      <c r="BH163" s="186"/>
      <c r="BI163" s="186"/>
      <c r="BJ163" s="186"/>
      <c r="BK163" s="186"/>
      <c r="BL163" s="186"/>
      <c r="BM163" s="186"/>
      <c r="BN163" s="186"/>
      <c r="BO163" s="186"/>
      <c r="BP163" s="186"/>
      <c r="BQ163" s="186"/>
      <c r="BR163" s="186"/>
      <c r="BS163" s="186"/>
      <c r="BT163" s="186"/>
      <c r="BU163" s="186"/>
      <c r="BV163" s="186"/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186"/>
      <c r="CG163" s="186"/>
      <c r="CH163" s="186"/>
      <c r="CI163" s="186"/>
      <c r="CJ163" s="186"/>
      <c r="CK163" s="186"/>
      <c r="CL163" s="186"/>
      <c r="CM163" s="186"/>
      <c r="CN163" s="186"/>
      <c r="CO163" s="186"/>
      <c r="CP163" s="186"/>
      <c r="CQ163" s="186"/>
      <c r="CR163" s="186"/>
      <c r="CS163" s="186"/>
      <c r="CT163" s="186"/>
      <c r="CU163" s="186"/>
      <c r="CV163" s="187"/>
    </row>
    <row r="164" spans="47:100" ht="22.5" customHeight="1" thickTop="1" x14ac:dyDescent="0.25">
      <c r="BD164" s="146"/>
      <c r="BE164" s="147"/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147"/>
      <c r="CA164" s="147"/>
      <c r="CB164" s="147"/>
      <c r="CC164" s="147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147"/>
      <c r="CO164" s="147"/>
      <c r="CP164" s="147"/>
      <c r="CQ164" s="147"/>
      <c r="CR164" s="147"/>
      <c r="CS164" s="147"/>
      <c r="CT164" s="147"/>
      <c r="CU164" s="147"/>
      <c r="CV164" s="148"/>
    </row>
    <row r="165" spans="47:100" ht="22.5" customHeight="1" x14ac:dyDescent="0.25">
      <c r="AU165" t="str">
        <f>G38</f>
        <v>7. KOLO</v>
      </c>
      <c r="AV165">
        <f>H38</f>
        <v>0</v>
      </c>
      <c r="AW165">
        <f t="shared" ref="AW165:BB166" si="25">I38</f>
        <v>19</v>
      </c>
      <c r="AX165">
        <f t="shared" si="25"/>
        <v>0</v>
      </c>
      <c r="AY165" t="str">
        <f t="shared" si="25"/>
        <v>S1</v>
      </c>
      <c r="AZ165" t="str">
        <f t="shared" si="25"/>
        <v>Vítěz Č1</v>
      </c>
      <c r="BA165" t="str">
        <f t="shared" si="25"/>
        <v>:</v>
      </c>
      <c r="BB165" t="str">
        <f t="shared" si="25"/>
        <v>Vítěz Č3</v>
      </c>
      <c r="BD165" s="156"/>
      <c r="BE165" s="959" t="str">
        <f>AU165</f>
        <v>7. KOLO</v>
      </c>
      <c r="BF165" s="959"/>
      <c r="BG165" s="959"/>
      <c r="BH165" s="157"/>
      <c r="BI165" s="966"/>
      <c r="BJ165" s="966"/>
      <c r="BK165" s="966"/>
      <c r="BL165" s="966"/>
      <c r="BM165" s="158"/>
      <c r="BN165" s="158"/>
      <c r="BO165" s="158"/>
      <c r="BP165" s="158"/>
      <c r="BQ165" s="158"/>
      <c r="BR165" s="158"/>
      <c r="BS165" s="966"/>
      <c r="BT165" s="967"/>
      <c r="BU165" s="968">
        <f>AW165</f>
        <v>19</v>
      </c>
      <c r="BV165" s="968"/>
      <c r="BW165" s="968"/>
      <c r="BX165" s="968"/>
      <c r="BY165" s="968"/>
      <c r="BZ165" s="969" t="s">
        <v>81</v>
      </c>
      <c r="CA165" s="969"/>
      <c r="CB165" s="969"/>
      <c r="CC165" s="158"/>
      <c r="CD165" s="158"/>
      <c r="CE165" s="158"/>
      <c r="CF165" s="158"/>
      <c r="CG165" s="158"/>
      <c r="CH165" s="158"/>
      <c r="CI165" s="158"/>
      <c r="CJ165" s="158"/>
      <c r="CK165" s="970" t="str">
        <f>AY165</f>
        <v>S1</v>
      </c>
      <c r="CL165" s="970"/>
      <c r="CM165" s="970"/>
      <c r="CN165" s="970"/>
      <c r="CO165" s="959"/>
      <c r="CP165" s="959"/>
      <c r="CQ165" s="960" t="s">
        <v>13</v>
      </c>
      <c r="CR165" s="960"/>
      <c r="CS165" s="960"/>
      <c r="CT165" s="1050"/>
      <c r="CU165" s="1051"/>
      <c r="CV165" s="159"/>
    </row>
    <row r="166" spans="47:100" ht="22.5" customHeight="1" x14ac:dyDescent="0.25">
      <c r="AW166" t="str">
        <f t="shared" si="25"/>
        <v>zápas</v>
      </c>
      <c r="AX166">
        <f t="shared" si="25"/>
        <v>0</v>
      </c>
      <c r="AY166">
        <f t="shared" si="25"/>
        <v>0</v>
      </c>
      <c r="AZ166" t="str">
        <f t="shared" si="25"/>
        <v>Ovčárecká</v>
      </c>
      <c r="BA166">
        <f t="shared" si="25"/>
        <v>0</v>
      </c>
      <c r="BB166" t="str">
        <f t="shared" si="25"/>
        <v>Gymnázium</v>
      </c>
      <c r="BD166" s="156"/>
      <c r="BE166" s="959"/>
      <c r="BF166" s="959"/>
      <c r="BG166" s="959"/>
      <c r="BH166" s="157"/>
      <c r="BI166" s="966"/>
      <c r="BJ166" s="966"/>
      <c r="BK166" s="966"/>
      <c r="BL166" s="966"/>
      <c r="BM166" s="158"/>
      <c r="BN166" s="158"/>
      <c r="BO166" s="158"/>
      <c r="BP166" s="158"/>
      <c r="BQ166" s="158"/>
      <c r="BR166" s="158"/>
      <c r="BS166" s="967"/>
      <c r="BT166" s="967"/>
      <c r="BU166" s="968"/>
      <c r="BV166" s="968"/>
      <c r="BW166" s="968"/>
      <c r="BX166" s="968"/>
      <c r="BY166" s="968"/>
      <c r="BZ166" s="969"/>
      <c r="CA166" s="969"/>
      <c r="CB166" s="969"/>
      <c r="CC166" s="158"/>
      <c r="CD166" s="158"/>
      <c r="CE166" s="158"/>
      <c r="CF166" s="158"/>
      <c r="CG166" s="158"/>
      <c r="CH166" s="158"/>
      <c r="CI166" s="158"/>
      <c r="CJ166" s="158"/>
      <c r="CK166" s="970"/>
      <c r="CL166" s="970"/>
      <c r="CM166" s="970"/>
      <c r="CN166" s="970"/>
      <c r="CO166" s="959"/>
      <c r="CP166" s="959"/>
      <c r="CQ166" s="960"/>
      <c r="CR166" s="960"/>
      <c r="CS166" s="960"/>
      <c r="CT166" s="1059"/>
      <c r="CU166" s="1060"/>
      <c r="CV166" s="159"/>
    </row>
    <row r="167" spans="47:100" ht="22.5" customHeight="1" x14ac:dyDescent="0.25">
      <c r="BD167" s="156"/>
      <c r="BE167" s="167"/>
      <c r="BF167" s="167"/>
      <c r="BG167" s="167"/>
      <c r="BH167" s="167"/>
      <c r="BI167" s="1068" t="str">
        <f>AZ165</f>
        <v>Vítěz Č1</v>
      </c>
      <c r="BJ167" s="1069"/>
      <c r="BK167" s="1069"/>
      <c r="BL167" s="1069"/>
      <c r="BM167" s="254" t="s">
        <v>17</v>
      </c>
      <c r="BN167" s="252"/>
      <c r="BO167" s="252"/>
      <c r="BP167" s="252"/>
      <c r="BQ167" s="252"/>
      <c r="BR167" s="252"/>
      <c r="BS167" s="252"/>
      <c r="BT167" s="252"/>
      <c r="BU167" s="252"/>
      <c r="BV167" s="252"/>
      <c r="BW167" s="252"/>
      <c r="BX167" s="252"/>
      <c r="BY167" s="253"/>
      <c r="BZ167" s="167"/>
      <c r="CA167" s="167"/>
      <c r="CB167" s="167"/>
      <c r="CC167" s="167"/>
      <c r="CD167" s="167"/>
      <c r="CE167" s="1068" t="str">
        <f>BB165</f>
        <v>Vítěz Č3</v>
      </c>
      <c r="CF167" s="1069"/>
      <c r="CG167" s="1069"/>
      <c r="CH167" s="1069"/>
      <c r="CI167" s="1065" t="s">
        <v>17</v>
      </c>
      <c r="CJ167" s="1066"/>
      <c r="CK167" s="1066"/>
      <c r="CL167" s="1066"/>
      <c r="CM167" s="1066"/>
      <c r="CN167" s="1066"/>
      <c r="CO167" s="1066"/>
      <c r="CP167" s="1066"/>
      <c r="CQ167" s="1066"/>
      <c r="CR167" s="1066"/>
      <c r="CS167" s="1066"/>
      <c r="CT167" s="1066"/>
      <c r="CU167" s="1067"/>
      <c r="CV167" s="159"/>
    </row>
    <row r="168" spans="47:100" ht="22.5" customHeight="1" x14ac:dyDescent="0.25">
      <c r="BD168" s="156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71"/>
      <c r="CQ168" s="171"/>
      <c r="CR168" s="171"/>
      <c r="CS168" s="171"/>
      <c r="CT168" s="171"/>
      <c r="CU168" s="171"/>
      <c r="CV168" s="159"/>
    </row>
    <row r="169" spans="47:100" ht="22.5" customHeight="1" x14ac:dyDescent="0.35">
      <c r="BD169" s="156"/>
      <c r="BE169" s="94" t="str">
        <f>BI167</f>
        <v>Vítěz Č1</v>
      </c>
      <c r="BF169" s="257"/>
      <c r="BG169" s="257"/>
      <c r="BH169" s="257"/>
      <c r="BI169" s="257"/>
      <c r="BJ169" s="257"/>
      <c r="BK169" s="258"/>
      <c r="BL169" s="173">
        <v>1</v>
      </c>
      <c r="BM169" s="173">
        <v>2</v>
      </c>
      <c r="BN169" s="173">
        <v>3</v>
      </c>
      <c r="BO169" s="173">
        <v>4</v>
      </c>
      <c r="BP169" s="173">
        <v>5</v>
      </c>
      <c r="BQ169" s="173">
        <v>6</v>
      </c>
      <c r="BR169" s="173">
        <v>7</v>
      </c>
      <c r="BS169" s="173">
        <v>8</v>
      </c>
      <c r="BT169" s="173">
        <v>9</v>
      </c>
      <c r="BU169" s="173">
        <v>10</v>
      </c>
      <c r="BV169" s="173">
        <v>11</v>
      </c>
      <c r="BW169" s="173">
        <v>12</v>
      </c>
      <c r="BX169" s="173">
        <v>13</v>
      </c>
      <c r="BY169" s="173">
        <v>14</v>
      </c>
      <c r="BZ169" s="173">
        <v>15</v>
      </c>
      <c r="CA169" s="173">
        <v>16</v>
      </c>
      <c r="CB169" s="173">
        <v>17</v>
      </c>
      <c r="CC169" s="173">
        <v>18</v>
      </c>
      <c r="CD169" s="173">
        <v>19</v>
      </c>
      <c r="CE169" s="173">
        <v>20</v>
      </c>
      <c r="CF169" s="173">
        <v>21</v>
      </c>
      <c r="CG169" s="173">
        <v>22</v>
      </c>
      <c r="CH169" s="173">
        <v>23</v>
      </c>
      <c r="CI169" s="173">
        <v>24</v>
      </c>
      <c r="CJ169" s="173">
        <v>25</v>
      </c>
      <c r="CK169" s="173">
        <v>26</v>
      </c>
      <c r="CL169" s="173">
        <v>27</v>
      </c>
      <c r="CM169" s="173">
        <v>28</v>
      </c>
      <c r="CN169" s="173">
        <v>29</v>
      </c>
      <c r="CO169" s="173">
        <v>30</v>
      </c>
      <c r="CP169" s="173">
        <v>31</v>
      </c>
      <c r="CQ169" s="173">
        <v>32</v>
      </c>
      <c r="CR169" s="173">
        <v>33</v>
      </c>
      <c r="CS169" s="173">
        <v>34</v>
      </c>
      <c r="CT169" s="174">
        <v>35</v>
      </c>
      <c r="CU169" s="174">
        <v>40</v>
      </c>
      <c r="CV169" s="159"/>
    </row>
    <row r="170" spans="47:100" ht="22.5" customHeight="1" x14ac:dyDescent="0.25">
      <c r="BD170" s="156"/>
      <c r="BE170" s="175"/>
      <c r="BF170" s="176"/>
      <c r="BG170" s="177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9"/>
      <c r="CQ170" s="179"/>
      <c r="CR170" s="179"/>
      <c r="CS170" s="179"/>
      <c r="CT170" s="179"/>
      <c r="CU170" s="179"/>
      <c r="CV170" s="159"/>
    </row>
    <row r="171" spans="47:100" ht="22.5" customHeight="1" x14ac:dyDescent="0.35">
      <c r="BD171" s="156"/>
      <c r="BE171" s="104" t="str">
        <f>CE167</f>
        <v>Vítěz Č3</v>
      </c>
      <c r="BF171" s="255"/>
      <c r="BG171" s="255"/>
      <c r="BH171" s="255"/>
      <c r="BI171" s="255"/>
      <c r="BJ171" s="255"/>
      <c r="BK171" s="256"/>
      <c r="BL171" s="173">
        <v>5</v>
      </c>
      <c r="BM171" s="173">
        <v>6</v>
      </c>
      <c r="BN171" s="173">
        <v>7</v>
      </c>
      <c r="BO171" s="173">
        <v>8</v>
      </c>
      <c r="BP171" s="173">
        <v>9</v>
      </c>
      <c r="BQ171" s="173">
        <v>10</v>
      </c>
      <c r="BR171" s="173">
        <v>11</v>
      </c>
      <c r="BS171" s="173">
        <v>12</v>
      </c>
      <c r="BT171" s="173">
        <v>13</v>
      </c>
      <c r="BU171" s="173">
        <v>14</v>
      </c>
      <c r="BV171" s="173">
        <v>15</v>
      </c>
      <c r="BW171" s="173">
        <v>16</v>
      </c>
      <c r="BX171" s="173">
        <v>17</v>
      </c>
      <c r="BY171" s="173">
        <v>18</v>
      </c>
      <c r="BZ171" s="173">
        <v>19</v>
      </c>
      <c r="CA171" s="173">
        <v>20</v>
      </c>
      <c r="CB171" s="173">
        <v>21</v>
      </c>
      <c r="CC171" s="173">
        <v>22</v>
      </c>
      <c r="CD171" s="173">
        <v>23</v>
      </c>
      <c r="CE171" s="173">
        <v>24</v>
      </c>
      <c r="CF171" s="173">
        <v>25</v>
      </c>
      <c r="CG171" s="173">
        <v>26</v>
      </c>
      <c r="CH171" s="173">
        <v>27</v>
      </c>
      <c r="CI171" s="173">
        <v>28</v>
      </c>
      <c r="CJ171" s="173">
        <v>29</v>
      </c>
      <c r="CK171" s="173">
        <v>30</v>
      </c>
      <c r="CL171" s="173">
        <v>31</v>
      </c>
      <c r="CM171" s="173">
        <v>32</v>
      </c>
      <c r="CN171" s="173">
        <v>33</v>
      </c>
      <c r="CO171" s="173">
        <v>34</v>
      </c>
      <c r="CP171" s="174">
        <v>35</v>
      </c>
      <c r="CQ171" s="174">
        <v>36</v>
      </c>
      <c r="CR171" s="174">
        <v>37</v>
      </c>
      <c r="CS171" s="174">
        <v>38</v>
      </c>
      <c r="CT171" s="174">
        <v>39</v>
      </c>
      <c r="CU171" s="174">
        <v>40</v>
      </c>
      <c r="CV171" s="159"/>
    </row>
    <row r="172" spans="47:100" ht="22.5" customHeight="1" thickBot="1" x14ac:dyDescent="0.3">
      <c r="BD172" s="185"/>
      <c r="BE172" s="186"/>
      <c r="BF172" s="186"/>
      <c r="BG172" s="186"/>
      <c r="BH172" s="186"/>
      <c r="BI172" s="186"/>
      <c r="BJ172" s="186"/>
      <c r="BK172" s="186"/>
      <c r="BL172" s="186"/>
      <c r="BM172" s="186"/>
      <c r="BN172" s="186"/>
      <c r="BO172" s="186"/>
      <c r="BP172" s="186"/>
      <c r="BQ172" s="186"/>
      <c r="BR172" s="186"/>
      <c r="BS172" s="186"/>
      <c r="BT172" s="186"/>
      <c r="BU172" s="186"/>
      <c r="BV172" s="186"/>
      <c r="BW172" s="186"/>
      <c r="BX172" s="186"/>
      <c r="BY172" s="186"/>
      <c r="BZ172" s="186"/>
      <c r="CA172" s="186"/>
      <c r="CB172" s="186"/>
      <c r="CC172" s="186"/>
      <c r="CD172" s="186"/>
      <c r="CE172" s="186"/>
      <c r="CF172" s="186"/>
      <c r="CG172" s="186"/>
      <c r="CH172" s="186"/>
      <c r="CI172" s="186"/>
      <c r="CJ172" s="186"/>
      <c r="CK172" s="186"/>
      <c r="CL172" s="186"/>
      <c r="CM172" s="186"/>
      <c r="CN172" s="186"/>
      <c r="CO172" s="186"/>
      <c r="CP172" s="186"/>
      <c r="CQ172" s="186"/>
      <c r="CR172" s="186"/>
      <c r="CS172" s="186"/>
      <c r="CT172" s="186"/>
      <c r="CU172" s="186"/>
      <c r="CV172" s="187"/>
    </row>
    <row r="173" spans="47:100" ht="22.5" customHeight="1" thickTop="1" x14ac:dyDescent="0.25">
      <c r="BD173" s="146"/>
      <c r="BE173" s="147"/>
      <c r="BF173" s="147"/>
      <c r="BG173" s="147"/>
      <c r="BH173" s="147"/>
      <c r="BI173" s="147"/>
      <c r="BJ173" s="147"/>
      <c r="BK173" s="147"/>
      <c r="BL173" s="147"/>
      <c r="BM173" s="147"/>
      <c r="BN173" s="147"/>
      <c r="BO173" s="147"/>
      <c r="BP173" s="147"/>
      <c r="BQ173" s="147"/>
      <c r="BR173" s="147"/>
      <c r="BS173" s="147"/>
      <c r="BT173" s="147"/>
      <c r="BU173" s="147"/>
      <c r="BV173" s="147"/>
      <c r="BW173" s="147"/>
      <c r="BX173" s="147"/>
      <c r="BY173" s="147"/>
      <c r="BZ173" s="147"/>
      <c r="CA173" s="147"/>
      <c r="CB173" s="147"/>
      <c r="CC173" s="147"/>
      <c r="CD173" s="147"/>
      <c r="CE173" s="147"/>
      <c r="CF173" s="147"/>
      <c r="CG173" s="147"/>
      <c r="CH173" s="147"/>
      <c r="CI173" s="147"/>
      <c r="CJ173" s="147"/>
      <c r="CK173" s="147"/>
      <c r="CL173" s="147"/>
      <c r="CM173" s="147"/>
      <c r="CN173" s="147"/>
      <c r="CO173" s="147"/>
      <c r="CP173" s="147"/>
      <c r="CQ173" s="147"/>
      <c r="CR173" s="147"/>
      <c r="CS173" s="147"/>
      <c r="CT173" s="147"/>
      <c r="CU173" s="147"/>
      <c r="CV173" s="148"/>
    </row>
    <row r="174" spans="47:100" ht="22.5" customHeight="1" x14ac:dyDescent="0.25">
      <c r="AU174" t="str">
        <f>G40</f>
        <v>7. KOLO</v>
      </c>
      <c r="AV174">
        <f>H40</f>
        <v>0</v>
      </c>
      <c r="AW174">
        <f t="shared" ref="AW174:BB175" si="26">I40</f>
        <v>20</v>
      </c>
      <c r="AX174">
        <f t="shared" si="26"/>
        <v>0</v>
      </c>
      <c r="AY174" t="str">
        <f t="shared" si="26"/>
        <v>S2</v>
      </c>
      <c r="AZ174" t="str">
        <f t="shared" si="26"/>
        <v>Vítěz Č2</v>
      </c>
      <c r="BA174" t="str">
        <f t="shared" si="26"/>
        <v>:</v>
      </c>
      <c r="BB174" t="str">
        <f t="shared" si="26"/>
        <v>Vítěz Č4</v>
      </c>
      <c r="BD174" s="156"/>
      <c r="BE174" s="959" t="str">
        <f>AU174</f>
        <v>7. KOLO</v>
      </c>
      <c r="BF174" s="959"/>
      <c r="BG174" s="959"/>
      <c r="BH174" s="157"/>
      <c r="BI174" s="966"/>
      <c r="BJ174" s="966"/>
      <c r="BK174" s="966"/>
      <c r="BL174" s="966"/>
      <c r="BM174" s="158"/>
      <c r="BN174" s="158"/>
      <c r="BO174" s="158"/>
      <c r="BP174" s="158"/>
      <c r="BQ174" s="158"/>
      <c r="BR174" s="158"/>
      <c r="BS174" s="966"/>
      <c r="BT174" s="967"/>
      <c r="BU174" s="968">
        <f>AW174</f>
        <v>20</v>
      </c>
      <c r="BV174" s="968"/>
      <c r="BW174" s="968"/>
      <c r="BX174" s="968"/>
      <c r="BY174" s="968"/>
      <c r="BZ174" s="969" t="s">
        <v>81</v>
      </c>
      <c r="CA174" s="969"/>
      <c r="CB174" s="969"/>
      <c r="CC174" s="158"/>
      <c r="CD174" s="158"/>
      <c r="CE174" s="158"/>
      <c r="CF174" s="158"/>
      <c r="CG174" s="158"/>
      <c r="CH174" s="158"/>
      <c r="CI174" s="158"/>
      <c r="CJ174" s="158"/>
      <c r="CK174" s="970" t="str">
        <f>AY174</f>
        <v>S2</v>
      </c>
      <c r="CL174" s="970"/>
      <c r="CM174" s="970"/>
      <c r="CN174" s="970"/>
      <c r="CO174" s="959"/>
      <c r="CP174" s="959"/>
      <c r="CQ174" s="960" t="s">
        <v>13</v>
      </c>
      <c r="CR174" s="960"/>
      <c r="CS174" s="960"/>
      <c r="CT174" s="1050"/>
      <c r="CU174" s="1051"/>
      <c r="CV174" s="159"/>
    </row>
    <row r="175" spans="47:100" ht="22.5" customHeight="1" x14ac:dyDescent="0.25">
      <c r="AW175" t="str">
        <f t="shared" si="26"/>
        <v>zápas</v>
      </c>
      <c r="AX175">
        <f t="shared" si="26"/>
        <v>0</v>
      </c>
      <c r="AY175">
        <f t="shared" si="26"/>
        <v>0</v>
      </c>
      <c r="AZ175" t="str">
        <f t="shared" si="26"/>
        <v>Mnichovická</v>
      </c>
      <c r="BA175">
        <f t="shared" si="26"/>
        <v>0</v>
      </c>
      <c r="BB175" t="str">
        <f t="shared" si="26"/>
        <v>Kmochova</v>
      </c>
      <c r="BD175" s="156"/>
      <c r="BE175" s="959"/>
      <c r="BF175" s="959"/>
      <c r="BG175" s="959"/>
      <c r="BH175" s="157"/>
      <c r="BI175" s="966"/>
      <c r="BJ175" s="966"/>
      <c r="BK175" s="966"/>
      <c r="BL175" s="966"/>
      <c r="BM175" s="158"/>
      <c r="BN175" s="158"/>
      <c r="BO175" s="158"/>
      <c r="BP175" s="158"/>
      <c r="BQ175" s="158"/>
      <c r="BR175" s="158"/>
      <c r="BS175" s="967"/>
      <c r="BT175" s="967"/>
      <c r="BU175" s="968"/>
      <c r="BV175" s="968"/>
      <c r="BW175" s="968"/>
      <c r="BX175" s="968"/>
      <c r="BY175" s="968"/>
      <c r="BZ175" s="969"/>
      <c r="CA175" s="969"/>
      <c r="CB175" s="969"/>
      <c r="CC175" s="158"/>
      <c r="CD175" s="158"/>
      <c r="CE175" s="158"/>
      <c r="CF175" s="158"/>
      <c r="CG175" s="158"/>
      <c r="CH175" s="158"/>
      <c r="CI175" s="158"/>
      <c r="CJ175" s="158"/>
      <c r="CK175" s="970"/>
      <c r="CL175" s="970"/>
      <c r="CM175" s="970"/>
      <c r="CN175" s="970"/>
      <c r="CO175" s="959"/>
      <c r="CP175" s="959"/>
      <c r="CQ175" s="960"/>
      <c r="CR175" s="960"/>
      <c r="CS175" s="960"/>
      <c r="CT175" s="1059"/>
      <c r="CU175" s="1060"/>
      <c r="CV175" s="159"/>
    </row>
    <row r="176" spans="47:100" ht="22.5" customHeight="1" x14ac:dyDescent="0.25">
      <c r="BD176" s="156"/>
      <c r="BE176" s="167"/>
      <c r="BF176" s="167"/>
      <c r="BG176" s="167"/>
      <c r="BH176" s="167"/>
      <c r="BI176" s="1068" t="str">
        <f>AZ174</f>
        <v>Vítěz Č2</v>
      </c>
      <c r="BJ176" s="1069"/>
      <c r="BK176" s="1069"/>
      <c r="BL176" s="1069"/>
      <c r="BM176" s="254" t="s">
        <v>17</v>
      </c>
      <c r="BN176" s="252"/>
      <c r="BO176" s="252"/>
      <c r="BP176" s="252"/>
      <c r="BQ176" s="252"/>
      <c r="BR176" s="252"/>
      <c r="BS176" s="252"/>
      <c r="BT176" s="252"/>
      <c r="BU176" s="252"/>
      <c r="BV176" s="252"/>
      <c r="BW176" s="252"/>
      <c r="BX176" s="252"/>
      <c r="BY176" s="253"/>
      <c r="BZ176" s="167"/>
      <c r="CA176" s="167"/>
      <c r="CB176" s="167"/>
      <c r="CC176" s="167"/>
      <c r="CD176" s="167"/>
      <c r="CE176" s="1068" t="str">
        <f>BB174</f>
        <v>Vítěz Č4</v>
      </c>
      <c r="CF176" s="1069"/>
      <c r="CG176" s="1069"/>
      <c r="CH176" s="1069"/>
      <c r="CI176" s="1065" t="s">
        <v>17</v>
      </c>
      <c r="CJ176" s="1066"/>
      <c r="CK176" s="1066"/>
      <c r="CL176" s="1066"/>
      <c r="CM176" s="1066"/>
      <c r="CN176" s="1066"/>
      <c r="CO176" s="1066"/>
      <c r="CP176" s="1066"/>
      <c r="CQ176" s="1066"/>
      <c r="CR176" s="1066"/>
      <c r="CS176" s="1066"/>
      <c r="CT176" s="1066"/>
      <c r="CU176" s="1067"/>
      <c r="CV176" s="159"/>
    </row>
    <row r="177" spans="47:100" ht="22.5" customHeight="1" x14ac:dyDescent="0.25">
      <c r="BD177" s="156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BT177" s="167"/>
      <c r="BU177" s="167"/>
      <c r="BV177" s="167"/>
      <c r="BW177" s="167"/>
      <c r="BX177" s="167"/>
      <c r="BY177" s="167"/>
      <c r="BZ177" s="167"/>
      <c r="CA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71"/>
      <c r="CQ177" s="171"/>
      <c r="CR177" s="171"/>
      <c r="CS177" s="171"/>
      <c r="CT177" s="171"/>
      <c r="CU177" s="171"/>
      <c r="CV177" s="159"/>
    </row>
    <row r="178" spans="47:100" ht="22.5" customHeight="1" x14ac:dyDescent="0.35">
      <c r="BD178" s="156"/>
      <c r="BE178" s="94" t="str">
        <f>BI176</f>
        <v>Vítěz Č2</v>
      </c>
      <c r="BF178" s="257"/>
      <c r="BG178" s="257"/>
      <c r="BH178" s="257"/>
      <c r="BI178" s="257"/>
      <c r="BJ178" s="257"/>
      <c r="BK178" s="258"/>
      <c r="BL178" s="173">
        <v>1</v>
      </c>
      <c r="BM178" s="173">
        <v>2</v>
      </c>
      <c r="BN178" s="173">
        <v>3</v>
      </c>
      <c r="BO178" s="173">
        <v>4</v>
      </c>
      <c r="BP178" s="173">
        <v>5</v>
      </c>
      <c r="BQ178" s="173">
        <v>6</v>
      </c>
      <c r="BR178" s="173">
        <v>7</v>
      </c>
      <c r="BS178" s="173">
        <v>8</v>
      </c>
      <c r="BT178" s="173">
        <v>9</v>
      </c>
      <c r="BU178" s="173">
        <v>10</v>
      </c>
      <c r="BV178" s="173">
        <v>11</v>
      </c>
      <c r="BW178" s="173">
        <v>12</v>
      </c>
      <c r="BX178" s="173">
        <v>13</v>
      </c>
      <c r="BY178" s="173">
        <v>14</v>
      </c>
      <c r="BZ178" s="173">
        <v>15</v>
      </c>
      <c r="CA178" s="173">
        <v>16</v>
      </c>
      <c r="CB178" s="173">
        <v>17</v>
      </c>
      <c r="CC178" s="173">
        <v>18</v>
      </c>
      <c r="CD178" s="173">
        <v>19</v>
      </c>
      <c r="CE178" s="173">
        <v>20</v>
      </c>
      <c r="CF178" s="173">
        <v>21</v>
      </c>
      <c r="CG178" s="173">
        <v>22</v>
      </c>
      <c r="CH178" s="173">
        <v>23</v>
      </c>
      <c r="CI178" s="173">
        <v>24</v>
      </c>
      <c r="CJ178" s="173">
        <v>25</v>
      </c>
      <c r="CK178" s="173">
        <v>26</v>
      </c>
      <c r="CL178" s="173">
        <v>27</v>
      </c>
      <c r="CM178" s="173">
        <v>28</v>
      </c>
      <c r="CN178" s="173">
        <v>29</v>
      </c>
      <c r="CO178" s="173">
        <v>30</v>
      </c>
      <c r="CP178" s="173">
        <v>31</v>
      </c>
      <c r="CQ178" s="173">
        <v>32</v>
      </c>
      <c r="CR178" s="173">
        <v>33</v>
      </c>
      <c r="CS178" s="173">
        <v>34</v>
      </c>
      <c r="CT178" s="174">
        <v>35</v>
      </c>
      <c r="CU178" s="174">
        <v>40</v>
      </c>
      <c r="CV178" s="159"/>
    </row>
    <row r="179" spans="47:100" ht="22.5" customHeight="1" x14ac:dyDescent="0.25">
      <c r="BD179" s="156"/>
      <c r="BE179" s="175"/>
      <c r="BF179" s="176"/>
      <c r="BG179" s="177"/>
      <c r="BH179" s="178"/>
      <c r="BI179" s="178"/>
      <c r="BJ179" s="178"/>
      <c r="BK179" s="178"/>
      <c r="BL179" s="178"/>
      <c r="BM179" s="178"/>
      <c r="BN179" s="178"/>
      <c r="BO179" s="178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178"/>
      <c r="CD179" s="178"/>
      <c r="CE179" s="178"/>
      <c r="CF179" s="178"/>
      <c r="CG179" s="178"/>
      <c r="CH179" s="178"/>
      <c r="CI179" s="178"/>
      <c r="CJ179" s="178"/>
      <c r="CK179" s="178"/>
      <c r="CL179" s="178"/>
      <c r="CM179" s="178"/>
      <c r="CN179" s="178"/>
      <c r="CO179" s="178"/>
      <c r="CP179" s="179"/>
      <c r="CQ179" s="179"/>
      <c r="CR179" s="179"/>
      <c r="CS179" s="179"/>
      <c r="CT179" s="179"/>
      <c r="CU179" s="179"/>
      <c r="CV179" s="159"/>
    </row>
    <row r="180" spans="47:100" ht="22.5" customHeight="1" x14ac:dyDescent="0.35">
      <c r="BD180" s="156"/>
      <c r="BE180" s="104" t="str">
        <f>CE176</f>
        <v>Vítěz Č4</v>
      </c>
      <c r="BF180" s="255"/>
      <c r="BG180" s="255"/>
      <c r="BH180" s="255"/>
      <c r="BI180" s="255"/>
      <c r="BJ180" s="255"/>
      <c r="BK180" s="256"/>
      <c r="BL180" s="173">
        <v>5</v>
      </c>
      <c r="BM180" s="173">
        <v>6</v>
      </c>
      <c r="BN180" s="173">
        <v>7</v>
      </c>
      <c r="BO180" s="173">
        <v>8</v>
      </c>
      <c r="BP180" s="173">
        <v>9</v>
      </c>
      <c r="BQ180" s="173">
        <v>10</v>
      </c>
      <c r="BR180" s="173">
        <v>11</v>
      </c>
      <c r="BS180" s="173">
        <v>12</v>
      </c>
      <c r="BT180" s="173">
        <v>13</v>
      </c>
      <c r="BU180" s="173">
        <v>14</v>
      </c>
      <c r="BV180" s="173">
        <v>15</v>
      </c>
      <c r="BW180" s="173">
        <v>16</v>
      </c>
      <c r="BX180" s="173">
        <v>17</v>
      </c>
      <c r="BY180" s="173">
        <v>18</v>
      </c>
      <c r="BZ180" s="173">
        <v>19</v>
      </c>
      <c r="CA180" s="173">
        <v>20</v>
      </c>
      <c r="CB180" s="173">
        <v>21</v>
      </c>
      <c r="CC180" s="173">
        <v>22</v>
      </c>
      <c r="CD180" s="173">
        <v>23</v>
      </c>
      <c r="CE180" s="173">
        <v>24</v>
      </c>
      <c r="CF180" s="173">
        <v>25</v>
      </c>
      <c r="CG180" s="173">
        <v>26</v>
      </c>
      <c r="CH180" s="173">
        <v>27</v>
      </c>
      <c r="CI180" s="173">
        <v>28</v>
      </c>
      <c r="CJ180" s="173">
        <v>29</v>
      </c>
      <c r="CK180" s="173">
        <v>30</v>
      </c>
      <c r="CL180" s="173">
        <v>31</v>
      </c>
      <c r="CM180" s="173">
        <v>32</v>
      </c>
      <c r="CN180" s="173">
        <v>33</v>
      </c>
      <c r="CO180" s="173">
        <v>34</v>
      </c>
      <c r="CP180" s="174">
        <v>35</v>
      </c>
      <c r="CQ180" s="174">
        <v>36</v>
      </c>
      <c r="CR180" s="174">
        <v>37</v>
      </c>
      <c r="CS180" s="174">
        <v>38</v>
      </c>
      <c r="CT180" s="174">
        <v>39</v>
      </c>
      <c r="CU180" s="174">
        <v>40</v>
      </c>
      <c r="CV180" s="159"/>
    </row>
    <row r="181" spans="47:100" ht="22.5" customHeight="1" thickBot="1" x14ac:dyDescent="0.3">
      <c r="BD181" s="185"/>
      <c r="BE181" s="186"/>
      <c r="BF181" s="186"/>
      <c r="BG181" s="186"/>
      <c r="BH181" s="186"/>
      <c r="BI181" s="186"/>
      <c r="BJ181" s="186"/>
      <c r="BK181" s="186"/>
      <c r="BL181" s="186"/>
      <c r="BM181" s="186"/>
      <c r="BN181" s="186"/>
      <c r="BO181" s="186"/>
      <c r="BP181" s="186"/>
      <c r="BQ181" s="186"/>
      <c r="BR181" s="186"/>
      <c r="BS181" s="186"/>
      <c r="BT181" s="186"/>
      <c r="BU181" s="186"/>
      <c r="BV181" s="186"/>
      <c r="BW181" s="186"/>
      <c r="BX181" s="186"/>
      <c r="BY181" s="186"/>
      <c r="BZ181" s="186"/>
      <c r="CA181" s="186"/>
      <c r="CB181" s="186"/>
      <c r="CC181" s="186"/>
      <c r="CD181" s="186"/>
      <c r="CE181" s="186"/>
      <c r="CF181" s="186"/>
      <c r="CG181" s="186"/>
      <c r="CH181" s="186"/>
      <c r="CI181" s="186"/>
      <c r="CJ181" s="186"/>
      <c r="CK181" s="186"/>
      <c r="CL181" s="186"/>
      <c r="CM181" s="186"/>
      <c r="CN181" s="186"/>
      <c r="CO181" s="186"/>
      <c r="CP181" s="186"/>
      <c r="CQ181" s="186"/>
      <c r="CR181" s="186"/>
      <c r="CS181" s="186"/>
      <c r="CT181" s="186"/>
      <c r="CU181" s="186"/>
      <c r="CV181" s="187"/>
    </row>
    <row r="182" spans="47:100" ht="22.5" customHeight="1" thickTop="1" thickBot="1" x14ac:dyDescent="0.3"/>
    <row r="183" spans="47:100" ht="22.5" customHeight="1" thickTop="1" x14ac:dyDescent="0.25">
      <c r="BD183" s="146"/>
      <c r="BE183" s="147"/>
      <c r="BF183" s="147"/>
      <c r="BG183" s="147"/>
      <c r="BH183" s="147"/>
      <c r="BI183" s="147"/>
      <c r="BJ183" s="147"/>
      <c r="BK183" s="147"/>
      <c r="BL183" s="147"/>
      <c r="BM183" s="147"/>
      <c r="BN183" s="147"/>
      <c r="BO183" s="147"/>
      <c r="BP183" s="147"/>
      <c r="BQ183" s="147"/>
      <c r="BR183" s="147"/>
      <c r="BS183" s="147"/>
      <c r="BT183" s="147"/>
      <c r="BU183" s="147"/>
      <c r="BV183" s="147"/>
      <c r="BW183" s="147"/>
      <c r="BX183" s="147"/>
      <c r="BY183" s="147"/>
      <c r="BZ183" s="147"/>
      <c r="CA183" s="147"/>
      <c r="CB183" s="147"/>
      <c r="CC183" s="147"/>
      <c r="CD183" s="147"/>
      <c r="CE183" s="147"/>
      <c r="CF183" s="147"/>
      <c r="CG183" s="147"/>
      <c r="CH183" s="147"/>
      <c r="CI183" s="147"/>
      <c r="CJ183" s="147"/>
      <c r="CK183" s="147"/>
      <c r="CL183" s="147"/>
      <c r="CM183" s="147"/>
      <c r="CN183" s="147"/>
      <c r="CO183" s="147"/>
      <c r="CP183" s="147"/>
      <c r="CQ183" s="147"/>
      <c r="CR183" s="147"/>
      <c r="CS183" s="147"/>
      <c r="CT183" s="147"/>
      <c r="CU183" s="147"/>
      <c r="CV183" s="148"/>
    </row>
    <row r="184" spans="47:100" ht="22.5" customHeight="1" x14ac:dyDescent="0.25">
      <c r="AU184" t="str">
        <f>G42</f>
        <v>7. KOLO</v>
      </c>
      <c r="AV184">
        <f>H42</f>
        <v>0</v>
      </c>
      <c r="AW184">
        <f t="shared" ref="AW184:BB185" si="27">I42</f>
        <v>21</v>
      </c>
      <c r="AX184">
        <f t="shared" si="27"/>
        <v>0</v>
      </c>
      <c r="AY184" t="str">
        <f t="shared" si="27"/>
        <v>F7</v>
      </c>
      <c r="AZ184" t="str">
        <f t="shared" si="27"/>
        <v>Poražený U1</v>
      </c>
      <c r="BA184" t="str">
        <f t="shared" si="27"/>
        <v>:</v>
      </c>
      <c r="BB184" t="str">
        <f t="shared" si="27"/>
        <v>Poražený U2</v>
      </c>
      <c r="BD184" s="156"/>
      <c r="BE184" s="959" t="str">
        <f>AU184</f>
        <v>7. KOLO</v>
      </c>
      <c r="BF184" s="959"/>
      <c r="BG184" s="959"/>
      <c r="BH184" s="157"/>
      <c r="BI184" s="966"/>
      <c r="BJ184" s="966"/>
      <c r="BK184" s="966"/>
      <c r="BL184" s="966"/>
      <c r="BM184" s="158"/>
      <c r="BN184" s="158"/>
      <c r="BO184" s="158"/>
      <c r="BP184" s="158"/>
      <c r="BQ184" s="158"/>
      <c r="BR184" s="158"/>
      <c r="BS184" s="966"/>
      <c r="BT184" s="967"/>
      <c r="BU184" s="968">
        <f>AW184</f>
        <v>21</v>
      </c>
      <c r="BV184" s="968"/>
      <c r="BW184" s="968"/>
      <c r="BX184" s="968"/>
      <c r="BY184" s="968"/>
      <c r="BZ184" s="969" t="s">
        <v>81</v>
      </c>
      <c r="CA184" s="969"/>
      <c r="CB184" s="969"/>
      <c r="CC184" s="158"/>
      <c r="CD184" s="158"/>
      <c r="CE184" s="158"/>
      <c r="CF184" s="158"/>
      <c r="CG184" s="158"/>
      <c r="CH184" s="158"/>
      <c r="CI184" s="158"/>
      <c r="CJ184" s="158"/>
      <c r="CK184" s="970" t="str">
        <f>AY184</f>
        <v>F7</v>
      </c>
      <c r="CL184" s="970"/>
      <c r="CM184" s="970"/>
      <c r="CN184" s="970"/>
      <c r="CO184" s="959"/>
      <c r="CP184" s="959"/>
      <c r="CQ184" s="960" t="s">
        <v>13</v>
      </c>
      <c r="CR184" s="960"/>
      <c r="CS184" s="960"/>
      <c r="CT184" s="1050"/>
      <c r="CU184" s="1051"/>
      <c r="CV184" s="159"/>
    </row>
    <row r="185" spans="47:100" ht="22.5" customHeight="1" x14ac:dyDescent="0.25">
      <c r="AW185" t="str">
        <f t="shared" si="27"/>
        <v>zápas</v>
      </c>
      <c r="AX185">
        <f t="shared" si="27"/>
        <v>0</v>
      </c>
      <c r="AY185">
        <f t="shared" si="27"/>
        <v>0</v>
      </c>
      <c r="AZ185" t="str">
        <f t="shared" si="27"/>
        <v>Velim</v>
      </c>
      <c r="BA185">
        <f t="shared" si="27"/>
        <v>0</v>
      </c>
      <c r="BB185" t="str">
        <f t="shared" si="27"/>
        <v>Prok.Velikého</v>
      </c>
      <c r="BD185" s="156"/>
      <c r="BE185" s="959"/>
      <c r="BF185" s="959"/>
      <c r="BG185" s="959"/>
      <c r="BH185" s="157"/>
      <c r="BI185" s="966"/>
      <c r="BJ185" s="966"/>
      <c r="BK185" s="966"/>
      <c r="BL185" s="966"/>
      <c r="BM185" s="158"/>
      <c r="BN185" s="158"/>
      <c r="BO185" s="158"/>
      <c r="BP185" s="158"/>
      <c r="BQ185" s="158"/>
      <c r="BR185" s="158"/>
      <c r="BS185" s="967"/>
      <c r="BT185" s="967"/>
      <c r="BU185" s="968"/>
      <c r="BV185" s="968"/>
      <c r="BW185" s="968"/>
      <c r="BX185" s="968"/>
      <c r="BY185" s="968"/>
      <c r="BZ185" s="969"/>
      <c r="CA185" s="969"/>
      <c r="CB185" s="969"/>
      <c r="CC185" s="158"/>
      <c r="CD185" s="158"/>
      <c r="CE185" s="158"/>
      <c r="CF185" s="158"/>
      <c r="CG185" s="158"/>
      <c r="CH185" s="158"/>
      <c r="CI185" s="158"/>
      <c r="CJ185" s="158"/>
      <c r="CK185" s="970"/>
      <c r="CL185" s="970"/>
      <c r="CM185" s="970"/>
      <c r="CN185" s="970"/>
      <c r="CO185" s="959"/>
      <c r="CP185" s="959"/>
      <c r="CQ185" s="960"/>
      <c r="CR185" s="960"/>
      <c r="CS185" s="960"/>
      <c r="CT185" s="1059"/>
      <c r="CU185" s="1060"/>
      <c r="CV185" s="159"/>
    </row>
    <row r="186" spans="47:100" ht="22.5" customHeight="1" x14ac:dyDescent="0.25">
      <c r="BD186" s="156"/>
      <c r="BE186" s="167"/>
      <c r="BF186" s="167"/>
      <c r="BG186" s="167"/>
      <c r="BH186" s="167"/>
      <c r="BI186" s="1068" t="str">
        <f>AZ184</f>
        <v>Poražený U1</v>
      </c>
      <c r="BJ186" s="1069"/>
      <c r="BK186" s="1069"/>
      <c r="BL186" s="1069"/>
      <c r="BM186" s="254" t="s">
        <v>17</v>
      </c>
      <c r="BN186" s="252"/>
      <c r="BO186" s="252"/>
      <c r="BP186" s="252"/>
      <c r="BQ186" s="252"/>
      <c r="BR186" s="252"/>
      <c r="BS186" s="252"/>
      <c r="BT186" s="252"/>
      <c r="BU186" s="252"/>
      <c r="BV186" s="252"/>
      <c r="BW186" s="252"/>
      <c r="BX186" s="252"/>
      <c r="BY186" s="253"/>
      <c r="BZ186" s="167"/>
      <c r="CA186" s="167"/>
      <c r="CB186" s="167"/>
      <c r="CC186" s="167"/>
      <c r="CD186" s="167"/>
      <c r="CE186" s="1068" t="str">
        <f>BB184</f>
        <v>Poražený U2</v>
      </c>
      <c r="CF186" s="1069"/>
      <c r="CG186" s="1069"/>
      <c r="CH186" s="1069"/>
      <c r="CI186" s="1065" t="s">
        <v>17</v>
      </c>
      <c r="CJ186" s="1066"/>
      <c r="CK186" s="1066"/>
      <c r="CL186" s="1066"/>
      <c r="CM186" s="1066"/>
      <c r="CN186" s="1066"/>
      <c r="CO186" s="1066"/>
      <c r="CP186" s="1066"/>
      <c r="CQ186" s="1066"/>
      <c r="CR186" s="1066"/>
      <c r="CS186" s="1066"/>
      <c r="CT186" s="1066"/>
      <c r="CU186" s="1067"/>
      <c r="CV186" s="159"/>
    </row>
    <row r="187" spans="47:100" ht="22.5" customHeight="1" x14ac:dyDescent="0.25">
      <c r="BD187" s="156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7"/>
      <c r="BQ187" s="167"/>
      <c r="BR187" s="167"/>
      <c r="BS187" s="167"/>
      <c r="BT187" s="167"/>
      <c r="BU187" s="167"/>
      <c r="BV187" s="167"/>
      <c r="BW187" s="167"/>
      <c r="BX187" s="167"/>
      <c r="BY187" s="167"/>
      <c r="BZ187" s="167"/>
      <c r="CA187" s="167"/>
      <c r="CB187" s="167"/>
      <c r="CC187" s="167"/>
      <c r="CD187" s="167"/>
      <c r="CE187" s="167"/>
      <c r="CF187" s="167"/>
      <c r="CG187" s="167"/>
      <c r="CH187" s="167"/>
      <c r="CI187" s="167"/>
      <c r="CJ187" s="167"/>
      <c r="CK187" s="167"/>
      <c r="CL187" s="167"/>
      <c r="CM187" s="167"/>
      <c r="CN187" s="167"/>
      <c r="CO187" s="167"/>
      <c r="CP187" s="171"/>
      <c r="CQ187" s="171"/>
      <c r="CR187" s="171"/>
      <c r="CS187" s="171"/>
      <c r="CT187" s="171"/>
      <c r="CU187" s="171"/>
      <c r="CV187" s="159"/>
    </row>
    <row r="188" spans="47:100" ht="22.5" customHeight="1" x14ac:dyDescent="0.35">
      <c r="BD188" s="156"/>
      <c r="BE188" s="94" t="str">
        <f>BI186</f>
        <v>Poražený U1</v>
      </c>
      <c r="BF188" s="257"/>
      <c r="BG188" s="257"/>
      <c r="BH188" s="257"/>
      <c r="BI188" s="257"/>
      <c r="BJ188" s="257"/>
      <c r="BK188" s="258"/>
      <c r="BL188" s="173">
        <v>1</v>
      </c>
      <c r="BM188" s="173">
        <v>2</v>
      </c>
      <c r="BN188" s="173">
        <v>3</v>
      </c>
      <c r="BO188" s="173">
        <v>4</v>
      </c>
      <c r="BP188" s="173">
        <v>5</v>
      </c>
      <c r="BQ188" s="173">
        <v>6</v>
      </c>
      <c r="BR188" s="173">
        <v>7</v>
      </c>
      <c r="BS188" s="173">
        <v>8</v>
      </c>
      <c r="BT188" s="173">
        <v>9</v>
      </c>
      <c r="BU188" s="173">
        <v>10</v>
      </c>
      <c r="BV188" s="173">
        <v>11</v>
      </c>
      <c r="BW188" s="173">
        <v>12</v>
      </c>
      <c r="BX188" s="173">
        <v>13</v>
      </c>
      <c r="BY188" s="173">
        <v>14</v>
      </c>
      <c r="BZ188" s="173">
        <v>15</v>
      </c>
      <c r="CA188" s="173">
        <v>16</v>
      </c>
      <c r="CB188" s="173">
        <v>17</v>
      </c>
      <c r="CC188" s="173">
        <v>18</v>
      </c>
      <c r="CD188" s="173">
        <v>19</v>
      </c>
      <c r="CE188" s="173">
        <v>20</v>
      </c>
      <c r="CF188" s="173">
        <v>21</v>
      </c>
      <c r="CG188" s="173">
        <v>22</v>
      </c>
      <c r="CH188" s="173">
        <v>23</v>
      </c>
      <c r="CI188" s="173">
        <v>24</v>
      </c>
      <c r="CJ188" s="173">
        <v>25</v>
      </c>
      <c r="CK188" s="173">
        <v>26</v>
      </c>
      <c r="CL188" s="173">
        <v>27</v>
      </c>
      <c r="CM188" s="173">
        <v>28</v>
      </c>
      <c r="CN188" s="173">
        <v>29</v>
      </c>
      <c r="CO188" s="173">
        <v>30</v>
      </c>
      <c r="CP188" s="173">
        <v>31</v>
      </c>
      <c r="CQ188" s="173">
        <v>32</v>
      </c>
      <c r="CR188" s="173">
        <v>33</v>
      </c>
      <c r="CS188" s="173">
        <v>34</v>
      </c>
      <c r="CT188" s="174">
        <v>35</v>
      </c>
      <c r="CU188" s="174">
        <v>40</v>
      </c>
      <c r="CV188" s="159"/>
    </row>
    <row r="189" spans="47:100" ht="22.5" customHeight="1" x14ac:dyDescent="0.25">
      <c r="BD189" s="156"/>
      <c r="BE189" s="175"/>
      <c r="BF189" s="176"/>
      <c r="BG189" s="177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8"/>
      <c r="CO189" s="178"/>
      <c r="CP189" s="179"/>
      <c r="CQ189" s="179"/>
      <c r="CR189" s="179"/>
      <c r="CS189" s="179"/>
      <c r="CT189" s="179"/>
      <c r="CU189" s="179"/>
      <c r="CV189" s="159"/>
    </row>
    <row r="190" spans="47:100" ht="22.5" customHeight="1" x14ac:dyDescent="0.35">
      <c r="BD190" s="156"/>
      <c r="BE190" s="104" t="str">
        <f>CE186</f>
        <v>Poražený U2</v>
      </c>
      <c r="BF190" s="255"/>
      <c r="BG190" s="255"/>
      <c r="BH190" s="255"/>
      <c r="BI190" s="255"/>
      <c r="BJ190" s="255"/>
      <c r="BK190" s="256"/>
      <c r="BL190" s="173">
        <v>5</v>
      </c>
      <c r="BM190" s="173">
        <v>6</v>
      </c>
      <c r="BN190" s="173">
        <v>7</v>
      </c>
      <c r="BO190" s="173">
        <v>8</v>
      </c>
      <c r="BP190" s="173">
        <v>9</v>
      </c>
      <c r="BQ190" s="173">
        <v>10</v>
      </c>
      <c r="BR190" s="173">
        <v>11</v>
      </c>
      <c r="BS190" s="173">
        <v>12</v>
      </c>
      <c r="BT190" s="173">
        <v>13</v>
      </c>
      <c r="BU190" s="173">
        <v>14</v>
      </c>
      <c r="BV190" s="173">
        <v>15</v>
      </c>
      <c r="BW190" s="173">
        <v>16</v>
      </c>
      <c r="BX190" s="173">
        <v>17</v>
      </c>
      <c r="BY190" s="173">
        <v>18</v>
      </c>
      <c r="BZ190" s="173">
        <v>19</v>
      </c>
      <c r="CA190" s="173">
        <v>20</v>
      </c>
      <c r="CB190" s="173">
        <v>21</v>
      </c>
      <c r="CC190" s="173">
        <v>22</v>
      </c>
      <c r="CD190" s="173">
        <v>23</v>
      </c>
      <c r="CE190" s="173">
        <v>24</v>
      </c>
      <c r="CF190" s="173">
        <v>25</v>
      </c>
      <c r="CG190" s="173">
        <v>26</v>
      </c>
      <c r="CH190" s="173">
        <v>27</v>
      </c>
      <c r="CI190" s="173">
        <v>28</v>
      </c>
      <c r="CJ190" s="173">
        <v>29</v>
      </c>
      <c r="CK190" s="173">
        <v>30</v>
      </c>
      <c r="CL190" s="173">
        <v>31</v>
      </c>
      <c r="CM190" s="173">
        <v>32</v>
      </c>
      <c r="CN190" s="173">
        <v>33</v>
      </c>
      <c r="CO190" s="173">
        <v>34</v>
      </c>
      <c r="CP190" s="174">
        <v>35</v>
      </c>
      <c r="CQ190" s="174">
        <v>36</v>
      </c>
      <c r="CR190" s="174">
        <v>37</v>
      </c>
      <c r="CS190" s="174">
        <v>38</v>
      </c>
      <c r="CT190" s="174">
        <v>39</v>
      </c>
      <c r="CU190" s="174">
        <v>40</v>
      </c>
      <c r="CV190" s="159"/>
    </row>
    <row r="191" spans="47:100" ht="22.5" customHeight="1" thickBot="1" x14ac:dyDescent="0.3">
      <c r="BD191" s="185"/>
      <c r="BE191" s="186"/>
      <c r="BF191" s="186"/>
      <c r="BG191" s="186"/>
      <c r="BH191" s="186"/>
      <c r="BI191" s="186"/>
      <c r="BJ191" s="186"/>
      <c r="BK191" s="186"/>
      <c r="BL191" s="186"/>
      <c r="BM191" s="186"/>
      <c r="BN191" s="186"/>
      <c r="BO191" s="186"/>
      <c r="BP191" s="186"/>
      <c r="BQ191" s="186"/>
      <c r="BR191" s="186"/>
      <c r="BS191" s="186"/>
      <c r="BT191" s="186"/>
      <c r="BU191" s="186"/>
      <c r="BV191" s="186"/>
      <c r="BW191" s="186"/>
      <c r="BX191" s="186"/>
      <c r="BY191" s="186"/>
      <c r="BZ191" s="186"/>
      <c r="CA191" s="186"/>
      <c r="CB191" s="186"/>
      <c r="CC191" s="186"/>
      <c r="CD191" s="186"/>
      <c r="CE191" s="186"/>
      <c r="CF191" s="186"/>
      <c r="CG191" s="186"/>
      <c r="CH191" s="186"/>
      <c r="CI191" s="186"/>
      <c r="CJ191" s="186"/>
      <c r="CK191" s="186"/>
      <c r="CL191" s="186"/>
      <c r="CM191" s="186"/>
      <c r="CN191" s="186"/>
      <c r="CO191" s="186"/>
      <c r="CP191" s="186"/>
      <c r="CQ191" s="186"/>
      <c r="CR191" s="186"/>
      <c r="CS191" s="186"/>
      <c r="CT191" s="186"/>
      <c r="CU191" s="186"/>
      <c r="CV191" s="187"/>
    </row>
    <row r="192" spans="47:100" ht="22.5" customHeight="1" thickTop="1" x14ac:dyDescent="0.25">
      <c r="BD192" s="146"/>
      <c r="BE192" s="147"/>
      <c r="BF192" s="147"/>
      <c r="BG192" s="147"/>
      <c r="BH192" s="147"/>
      <c r="BI192" s="147"/>
      <c r="BJ192" s="147"/>
      <c r="BK192" s="147"/>
      <c r="BL192" s="14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47"/>
      <c r="BW192" s="147"/>
      <c r="BX192" s="147"/>
      <c r="BY192" s="147"/>
      <c r="BZ192" s="147"/>
      <c r="CA192" s="147"/>
      <c r="CB192" s="147"/>
      <c r="CC192" s="147"/>
      <c r="CD192" s="147"/>
      <c r="CE192" s="147"/>
      <c r="CF192" s="147"/>
      <c r="CG192" s="147"/>
      <c r="CH192" s="147"/>
      <c r="CI192" s="147"/>
      <c r="CJ192" s="147"/>
      <c r="CK192" s="147"/>
      <c r="CL192" s="147"/>
      <c r="CM192" s="147"/>
      <c r="CN192" s="147"/>
      <c r="CO192" s="147"/>
      <c r="CP192" s="147"/>
      <c r="CQ192" s="147"/>
      <c r="CR192" s="147"/>
      <c r="CS192" s="147"/>
      <c r="CT192" s="147"/>
      <c r="CU192" s="147"/>
      <c r="CV192" s="148"/>
    </row>
    <row r="193" spans="47:100" ht="22.5" customHeight="1" x14ac:dyDescent="0.25">
      <c r="AU193" t="str">
        <f>G44</f>
        <v>8. KOLO</v>
      </c>
      <c r="AV193">
        <f>H44</f>
        <v>0</v>
      </c>
      <c r="AW193">
        <f t="shared" ref="AW193:BB194" si="28">I44</f>
        <v>22</v>
      </c>
      <c r="AX193">
        <f t="shared" si="28"/>
        <v>0</v>
      </c>
      <c r="AY193" t="str">
        <f t="shared" si="28"/>
        <v>F5</v>
      </c>
      <c r="AZ193" t="str">
        <f t="shared" si="28"/>
        <v>Vítěz U1</v>
      </c>
      <c r="BA193" t="str">
        <f t="shared" si="28"/>
        <v>:</v>
      </c>
      <c r="BB193" t="str">
        <f t="shared" si="28"/>
        <v>Vítěz U2</v>
      </c>
      <c r="BD193" s="156"/>
      <c r="BE193" s="959" t="str">
        <f>AU193</f>
        <v>8. KOLO</v>
      </c>
      <c r="BF193" s="959"/>
      <c r="BG193" s="959"/>
      <c r="BH193" s="157"/>
      <c r="BI193" s="966"/>
      <c r="BJ193" s="966"/>
      <c r="BK193" s="966"/>
      <c r="BL193" s="966"/>
      <c r="BM193" s="158"/>
      <c r="BN193" s="158"/>
      <c r="BO193" s="158"/>
      <c r="BP193" s="158"/>
      <c r="BQ193" s="158"/>
      <c r="BR193" s="158"/>
      <c r="BS193" s="966"/>
      <c r="BT193" s="967"/>
      <c r="BU193" s="968">
        <f>AW193</f>
        <v>22</v>
      </c>
      <c r="BV193" s="968"/>
      <c r="BW193" s="968"/>
      <c r="BX193" s="968"/>
      <c r="BY193" s="968"/>
      <c r="BZ193" s="969" t="s">
        <v>81</v>
      </c>
      <c r="CA193" s="969"/>
      <c r="CB193" s="969"/>
      <c r="CC193" s="158"/>
      <c r="CD193" s="158"/>
      <c r="CE193" s="158"/>
      <c r="CF193" s="158"/>
      <c r="CG193" s="158"/>
      <c r="CH193" s="158"/>
      <c r="CI193" s="158"/>
      <c r="CJ193" s="158"/>
      <c r="CK193" s="970" t="str">
        <f>AY193</f>
        <v>F5</v>
      </c>
      <c r="CL193" s="970"/>
      <c r="CM193" s="970"/>
      <c r="CN193" s="970"/>
      <c r="CO193" s="959"/>
      <c r="CP193" s="959"/>
      <c r="CQ193" s="960" t="s">
        <v>13</v>
      </c>
      <c r="CR193" s="960"/>
      <c r="CS193" s="960"/>
      <c r="CT193" s="1050"/>
      <c r="CU193" s="1051"/>
      <c r="CV193" s="159"/>
    </row>
    <row r="194" spans="47:100" ht="22.5" customHeight="1" x14ac:dyDescent="0.25">
      <c r="AW194" t="str">
        <f t="shared" si="28"/>
        <v>zápas</v>
      </c>
      <c r="AX194">
        <f t="shared" si="28"/>
        <v>0</v>
      </c>
      <c r="AY194">
        <f t="shared" si="28"/>
        <v>0</v>
      </c>
      <c r="AZ194" t="str">
        <f t="shared" si="28"/>
        <v>Masarykova</v>
      </c>
      <c r="BA194">
        <f t="shared" si="28"/>
        <v>0</v>
      </c>
      <c r="BB194" t="str">
        <f t="shared" si="28"/>
        <v>Pečky</v>
      </c>
      <c r="BD194" s="156"/>
      <c r="BE194" s="959"/>
      <c r="BF194" s="959"/>
      <c r="BG194" s="959"/>
      <c r="BH194" s="157"/>
      <c r="BI194" s="966"/>
      <c r="BJ194" s="966"/>
      <c r="BK194" s="966"/>
      <c r="BL194" s="966"/>
      <c r="BM194" s="158"/>
      <c r="BN194" s="158"/>
      <c r="BO194" s="158"/>
      <c r="BP194" s="158"/>
      <c r="BQ194" s="158"/>
      <c r="BR194" s="158"/>
      <c r="BS194" s="967"/>
      <c r="BT194" s="967"/>
      <c r="BU194" s="968"/>
      <c r="BV194" s="968"/>
      <c r="BW194" s="968"/>
      <c r="BX194" s="968"/>
      <c r="BY194" s="968"/>
      <c r="BZ194" s="969"/>
      <c r="CA194" s="969"/>
      <c r="CB194" s="969"/>
      <c r="CC194" s="158"/>
      <c r="CD194" s="158"/>
      <c r="CE194" s="158"/>
      <c r="CF194" s="158"/>
      <c r="CG194" s="158"/>
      <c r="CH194" s="158"/>
      <c r="CI194" s="158"/>
      <c r="CJ194" s="158"/>
      <c r="CK194" s="970"/>
      <c r="CL194" s="970"/>
      <c r="CM194" s="970"/>
      <c r="CN194" s="970"/>
      <c r="CO194" s="959"/>
      <c r="CP194" s="959"/>
      <c r="CQ194" s="960"/>
      <c r="CR194" s="960"/>
      <c r="CS194" s="960"/>
      <c r="CT194" s="1059"/>
      <c r="CU194" s="1060"/>
      <c r="CV194" s="159"/>
    </row>
    <row r="195" spans="47:100" ht="22.5" customHeight="1" x14ac:dyDescent="0.25">
      <c r="BD195" s="156"/>
      <c r="BE195" s="167"/>
      <c r="BF195" s="167"/>
      <c r="BG195" s="167"/>
      <c r="BH195" s="167"/>
      <c r="BI195" s="1068" t="str">
        <f>AZ193</f>
        <v>Vítěz U1</v>
      </c>
      <c r="BJ195" s="1069"/>
      <c r="BK195" s="1069"/>
      <c r="BL195" s="1069"/>
      <c r="BM195" s="254" t="s">
        <v>17</v>
      </c>
      <c r="BN195" s="252"/>
      <c r="BO195" s="252"/>
      <c r="BP195" s="252"/>
      <c r="BQ195" s="252"/>
      <c r="BR195" s="252"/>
      <c r="BS195" s="252"/>
      <c r="BT195" s="252"/>
      <c r="BU195" s="252"/>
      <c r="BV195" s="252"/>
      <c r="BW195" s="252"/>
      <c r="BX195" s="252"/>
      <c r="BY195" s="253"/>
      <c r="BZ195" s="167"/>
      <c r="CA195" s="167"/>
      <c r="CB195" s="167"/>
      <c r="CC195" s="167"/>
      <c r="CD195" s="167"/>
      <c r="CE195" s="1068" t="str">
        <f>BB193</f>
        <v>Vítěz U2</v>
      </c>
      <c r="CF195" s="1069"/>
      <c r="CG195" s="1069"/>
      <c r="CH195" s="1069"/>
      <c r="CI195" s="1065" t="s">
        <v>17</v>
      </c>
      <c r="CJ195" s="1066"/>
      <c r="CK195" s="1066"/>
      <c r="CL195" s="1066"/>
      <c r="CM195" s="1066"/>
      <c r="CN195" s="1066"/>
      <c r="CO195" s="1066"/>
      <c r="CP195" s="1066"/>
      <c r="CQ195" s="1066"/>
      <c r="CR195" s="1066"/>
      <c r="CS195" s="1066"/>
      <c r="CT195" s="1066"/>
      <c r="CU195" s="1067"/>
      <c r="CV195" s="159"/>
    </row>
    <row r="196" spans="47:100" ht="22.5" customHeight="1" x14ac:dyDescent="0.25">
      <c r="BD196" s="156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7"/>
      <c r="BQ196" s="167"/>
      <c r="BR196" s="167"/>
      <c r="BS196" s="167"/>
      <c r="BT196" s="167"/>
      <c r="BU196" s="167"/>
      <c r="BV196" s="167"/>
      <c r="BW196" s="167"/>
      <c r="BX196" s="167"/>
      <c r="BY196" s="167"/>
      <c r="BZ196" s="167"/>
      <c r="CA196" s="167"/>
      <c r="CB196" s="167"/>
      <c r="CC196" s="167"/>
      <c r="CD196" s="167"/>
      <c r="CE196" s="167"/>
      <c r="CF196" s="167"/>
      <c r="CG196" s="167"/>
      <c r="CH196" s="167"/>
      <c r="CI196" s="167"/>
      <c r="CJ196" s="167"/>
      <c r="CK196" s="167"/>
      <c r="CL196" s="167"/>
      <c r="CM196" s="167"/>
      <c r="CN196" s="167"/>
      <c r="CO196" s="167"/>
      <c r="CP196" s="171"/>
      <c r="CQ196" s="171"/>
      <c r="CR196" s="171"/>
      <c r="CS196" s="171"/>
      <c r="CT196" s="171"/>
      <c r="CU196" s="171"/>
      <c r="CV196" s="159"/>
    </row>
    <row r="197" spans="47:100" ht="22.5" customHeight="1" x14ac:dyDescent="0.35">
      <c r="BD197" s="156"/>
      <c r="BE197" s="94" t="str">
        <f>BI195</f>
        <v>Vítěz U1</v>
      </c>
      <c r="BF197" s="257"/>
      <c r="BG197" s="257"/>
      <c r="BH197" s="257"/>
      <c r="BI197" s="257"/>
      <c r="BJ197" s="257"/>
      <c r="BK197" s="258"/>
      <c r="BL197" s="173">
        <v>1</v>
      </c>
      <c r="BM197" s="173">
        <v>2</v>
      </c>
      <c r="BN197" s="173">
        <v>3</v>
      </c>
      <c r="BO197" s="173">
        <v>4</v>
      </c>
      <c r="BP197" s="173">
        <v>5</v>
      </c>
      <c r="BQ197" s="173">
        <v>6</v>
      </c>
      <c r="BR197" s="173">
        <v>7</v>
      </c>
      <c r="BS197" s="173">
        <v>8</v>
      </c>
      <c r="BT197" s="173">
        <v>9</v>
      </c>
      <c r="BU197" s="173">
        <v>10</v>
      </c>
      <c r="BV197" s="173">
        <v>11</v>
      </c>
      <c r="BW197" s="173">
        <v>12</v>
      </c>
      <c r="BX197" s="173">
        <v>13</v>
      </c>
      <c r="BY197" s="173">
        <v>14</v>
      </c>
      <c r="BZ197" s="173">
        <v>15</v>
      </c>
      <c r="CA197" s="173">
        <v>16</v>
      </c>
      <c r="CB197" s="173">
        <v>17</v>
      </c>
      <c r="CC197" s="173">
        <v>18</v>
      </c>
      <c r="CD197" s="173">
        <v>19</v>
      </c>
      <c r="CE197" s="173">
        <v>20</v>
      </c>
      <c r="CF197" s="173">
        <v>21</v>
      </c>
      <c r="CG197" s="173">
        <v>22</v>
      </c>
      <c r="CH197" s="173">
        <v>23</v>
      </c>
      <c r="CI197" s="173">
        <v>24</v>
      </c>
      <c r="CJ197" s="173">
        <v>25</v>
      </c>
      <c r="CK197" s="173">
        <v>26</v>
      </c>
      <c r="CL197" s="173">
        <v>27</v>
      </c>
      <c r="CM197" s="173">
        <v>28</v>
      </c>
      <c r="CN197" s="173">
        <v>29</v>
      </c>
      <c r="CO197" s="173">
        <v>30</v>
      </c>
      <c r="CP197" s="173">
        <v>31</v>
      </c>
      <c r="CQ197" s="173">
        <v>32</v>
      </c>
      <c r="CR197" s="173">
        <v>33</v>
      </c>
      <c r="CS197" s="173">
        <v>34</v>
      </c>
      <c r="CT197" s="174">
        <v>35</v>
      </c>
      <c r="CU197" s="174">
        <v>40</v>
      </c>
      <c r="CV197" s="159"/>
    </row>
    <row r="198" spans="47:100" ht="22.5" customHeight="1" x14ac:dyDescent="0.25">
      <c r="BD198" s="156"/>
      <c r="BE198" s="175"/>
      <c r="BF198" s="176"/>
      <c r="BG198" s="177"/>
      <c r="BH198" s="178"/>
      <c r="BI198" s="178"/>
      <c r="BJ198" s="178"/>
      <c r="BK198" s="178"/>
      <c r="BL198" s="178"/>
      <c r="BM198" s="178"/>
      <c r="BN198" s="178"/>
      <c r="BO198" s="178"/>
      <c r="BP198" s="178"/>
      <c r="BQ198" s="178"/>
      <c r="BR198" s="178"/>
      <c r="BS198" s="178"/>
      <c r="BT198" s="178"/>
      <c r="BU198" s="178"/>
      <c r="BV198" s="178"/>
      <c r="BW198" s="178"/>
      <c r="BX198" s="178"/>
      <c r="BY198" s="178"/>
      <c r="BZ198" s="178"/>
      <c r="CA198" s="178"/>
      <c r="CB198" s="178"/>
      <c r="CC198" s="178"/>
      <c r="CD198" s="178"/>
      <c r="CE198" s="178"/>
      <c r="CF198" s="178"/>
      <c r="CG198" s="178"/>
      <c r="CH198" s="178"/>
      <c r="CI198" s="178"/>
      <c r="CJ198" s="178"/>
      <c r="CK198" s="178"/>
      <c r="CL198" s="178"/>
      <c r="CM198" s="178"/>
      <c r="CN198" s="178"/>
      <c r="CO198" s="178"/>
      <c r="CP198" s="179"/>
      <c r="CQ198" s="179"/>
      <c r="CR198" s="179"/>
      <c r="CS198" s="179"/>
      <c r="CT198" s="179"/>
      <c r="CU198" s="179"/>
      <c r="CV198" s="159"/>
    </row>
    <row r="199" spans="47:100" ht="22.5" customHeight="1" x14ac:dyDescent="0.35">
      <c r="BD199" s="156"/>
      <c r="BE199" s="104" t="str">
        <f>CE195</f>
        <v>Vítěz U2</v>
      </c>
      <c r="BF199" s="255"/>
      <c r="BG199" s="255"/>
      <c r="BH199" s="255"/>
      <c r="BI199" s="255"/>
      <c r="BJ199" s="255"/>
      <c r="BK199" s="256"/>
      <c r="BL199" s="173">
        <v>5</v>
      </c>
      <c r="BM199" s="173">
        <v>6</v>
      </c>
      <c r="BN199" s="173">
        <v>7</v>
      </c>
      <c r="BO199" s="173">
        <v>8</v>
      </c>
      <c r="BP199" s="173">
        <v>9</v>
      </c>
      <c r="BQ199" s="173">
        <v>10</v>
      </c>
      <c r="BR199" s="173">
        <v>11</v>
      </c>
      <c r="BS199" s="173">
        <v>12</v>
      </c>
      <c r="BT199" s="173">
        <v>13</v>
      </c>
      <c r="BU199" s="173">
        <v>14</v>
      </c>
      <c r="BV199" s="173">
        <v>15</v>
      </c>
      <c r="BW199" s="173">
        <v>16</v>
      </c>
      <c r="BX199" s="173">
        <v>17</v>
      </c>
      <c r="BY199" s="173">
        <v>18</v>
      </c>
      <c r="BZ199" s="173">
        <v>19</v>
      </c>
      <c r="CA199" s="173">
        <v>20</v>
      </c>
      <c r="CB199" s="173">
        <v>21</v>
      </c>
      <c r="CC199" s="173">
        <v>22</v>
      </c>
      <c r="CD199" s="173">
        <v>23</v>
      </c>
      <c r="CE199" s="173">
        <v>24</v>
      </c>
      <c r="CF199" s="173">
        <v>25</v>
      </c>
      <c r="CG199" s="173">
        <v>26</v>
      </c>
      <c r="CH199" s="173">
        <v>27</v>
      </c>
      <c r="CI199" s="173">
        <v>28</v>
      </c>
      <c r="CJ199" s="173">
        <v>29</v>
      </c>
      <c r="CK199" s="173">
        <v>30</v>
      </c>
      <c r="CL199" s="173">
        <v>31</v>
      </c>
      <c r="CM199" s="173">
        <v>32</v>
      </c>
      <c r="CN199" s="173">
        <v>33</v>
      </c>
      <c r="CO199" s="173">
        <v>34</v>
      </c>
      <c r="CP199" s="174">
        <v>35</v>
      </c>
      <c r="CQ199" s="174">
        <v>36</v>
      </c>
      <c r="CR199" s="174">
        <v>37</v>
      </c>
      <c r="CS199" s="174">
        <v>38</v>
      </c>
      <c r="CT199" s="174">
        <v>39</v>
      </c>
      <c r="CU199" s="174">
        <v>40</v>
      </c>
      <c r="CV199" s="159"/>
    </row>
    <row r="200" spans="47:100" ht="22.5" customHeight="1" thickBot="1" x14ac:dyDescent="0.3">
      <c r="BD200" s="185"/>
      <c r="BE200" s="186"/>
      <c r="BF200" s="186"/>
      <c r="BG200" s="186"/>
      <c r="BH200" s="186"/>
      <c r="BI200" s="186"/>
      <c r="BJ200" s="186"/>
      <c r="BK200" s="186"/>
      <c r="BL200" s="186"/>
      <c r="BM200" s="186"/>
      <c r="BN200" s="186"/>
      <c r="BO200" s="186"/>
      <c r="BP200" s="186"/>
      <c r="BQ200" s="186"/>
      <c r="BR200" s="186"/>
      <c r="BS200" s="186"/>
      <c r="BT200" s="186"/>
      <c r="BU200" s="186"/>
      <c r="BV200" s="186"/>
      <c r="BW200" s="186"/>
      <c r="BX200" s="186"/>
      <c r="BY200" s="186"/>
      <c r="BZ200" s="186"/>
      <c r="CA200" s="186"/>
      <c r="CB200" s="186"/>
      <c r="CC200" s="186"/>
      <c r="CD200" s="186"/>
      <c r="CE200" s="186"/>
      <c r="CF200" s="186"/>
      <c r="CG200" s="186"/>
      <c r="CH200" s="186"/>
      <c r="CI200" s="186"/>
      <c r="CJ200" s="186"/>
      <c r="CK200" s="186"/>
      <c r="CL200" s="186"/>
      <c r="CM200" s="186"/>
      <c r="CN200" s="186"/>
      <c r="CO200" s="186"/>
      <c r="CP200" s="186"/>
      <c r="CQ200" s="186"/>
      <c r="CR200" s="186"/>
      <c r="CS200" s="186"/>
      <c r="CT200" s="186"/>
      <c r="CU200" s="186"/>
      <c r="CV200" s="187"/>
    </row>
    <row r="201" spans="47:100" ht="22.5" customHeight="1" thickTop="1" x14ac:dyDescent="0.25">
      <c r="BD201" s="146"/>
      <c r="BE201" s="147"/>
      <c r="BF201" s="147"/>
      <c r="BG201" s="147"/>
      <c r="BH201" s="147"/>
      <c r="BI201" s="147"/>
      <c r="BJ201" s="147"/>
      <c r="BK201" s="147"/>
      <c r="BL201" s="147"/>
      <c r="BM201" s="147"/>
      <c r="BN201" s="147"/>
      <c r="BO201" s="147"/>
      <c r="BP201" s="147"/>
      <c r="BQ201" s="147"/>
      <c r="BR201" s="147"/>
      <c r="BS201" s="147"/>
      <c r="BT201" s="147"/>
      <c r="BU201" s="147"/>
      <c r="BV201" s="147"/>
      <c r="BW201" s="147"/>
      <c r="BX201" s="147"/>
      <c r="BY201" s="147"/>
      <c r="BZ201" s="147"/>
      <c r="CA201" s="147"/>
      <c r="CB201" s="147"/>
      <c r="CC201" s="147"/>
      <c r="CD201" s="147"/>
      <c r="CE201" s="147"/>
      <c r="CF201" s="147"/>
      <c r="CG201" s="147"/>
      <c r="CH201" s="147"/>
      <c r="CI201" s="147"/>
      <c r="CJ201" s="147"/>
      <c r="CK201" s="147"/>
      <c r="CL201" s="147"/>
      <c r="CM201" s="147"/>
      <c r="CN201" s="147"/>
      <c r="CO201" s="147"/>
      <c r="CP201" s="147"/>
      <c r="CQ201" s="147"/>
      <c r="CR201" s="147"/>
      <c r="CS201" s="147"/>
      <c r="CT201" s="147"/>
      <c r="CU201" s="147"/>
      <c r="CV201" s="148"/>
    </row>
    <row r="202" spans="47:100" ht="22.5" customHeight="1" x14ac:dyDescent="0.25">
      <c r="AU202" t="str">
        <f>G46</f>
        <v>8. KOLO</v>
      </c>
      <c r="AV202">
        <f>H46</f>
        <v>0</v>
      </c>
      <c r="AW202">
        <f t="shared" ref="AW202:BB203" si="29">I46</f>
        <v>23</v>
      </c>
      <c r="AX202">
        <f t="shared" si="29"/>
        <v>0</v>
      </c>
      <c r="AY202" t="str">
        <f t="shared" si="29"/>
        <v>F3</v>
      </c>
      <c r="AZ202" t="str">
        <f t="shared" si="29"/>
        <v>Poražený S1</v>
      </c>
      <c r="BA202" t="str">
        <f t="shared" si="29"/>
        <v>:</v>
      </c>
      <c r="BB202" t="str">
        <f t="shared" si="29"/>
        <v>Poražený S2</v>
      </c>
      <c r="BD202" s="156"/>
      <c r="BE202" s="959" t="str">
        <f>AU202</f>
        <v>8. KOLO</v>
      </c>
      <c r="BF202" s="959"/>
      <c r="BG202" s="959"/>
      <c r="BH202" s="157"/>
      <c r="BI202" s="966"/>
      <c r="BJ202" s="966"/>
      <c r="BK202" s="966"/>
      <c r="BL202" s="966"/>
      <c r="BM202" s="158"/>
      <c r="BN202" s="158"/>
      <c r="BO202" s="158"/>
      <c r="BP202" s="158"/>
      <c r="BQ202" s="158"/>
      <c r="BR202" s="158"/>
      <c r="BS202" s="966"/>
      <c r="BT202" s="967"/>
      <c r="BU202" s="968">
        <f>AW202</f>
        <v>23</v>
      </c>
      <c r="BV202" s="968"/>
      <c r="BW202" s="968"/>
      <c r="BX202" s="968"/>
      <c r="BY202" s="968"/>
      <c r="BZ202" s="969" t="s">
        <v>81</v>
      </c>
      <c r="CA202" s="969"/>
      <c r="CB202" s="969"/>
      <c r="CC202" s="158"/>
      <c r="CD202" s="158"/>
      <c r="CE202" s="158"/>
      <c r="CF202" s="158"/>
      <c r="CG202" s="158"/>
      <c r="CH202" s="158"/>
      <c r="CI202" s="158"/>
      <c r="CJ202" s="158"/>
      <c r="CK202" s="970" t="str">
        <f>AY202</f>
        <v>F3</v>
      </c>
      <c r="CL202" s="970"/>
      <c r="CM202" s="970"/>
      <c r="CN202" s="970"/>
      <c r="CO202" s="959"/>
      <c r="CP202" s="959"/>
      <c r="CQ202" s="960" t="s">
        <v>13</v>
      </c>
      <c r="CR202" s="960"/>
      <c r="CS202" s="960"/>
      <c r="CT202" s="1050"/>
      <c r="CU202" s="1051"/>
      <c r="CV202" s="159"/>
    </row>
    <row r="203" spans="47:100" ht="22.5" customHeight="1" x14ac:dyDescent="0.25">
      <c r="AW203" t="str">
        <f t="shared" si="29"/>
        <v>zápas</v>
      </c>
      <c r="AX203">
        <f t="shared" si="29"/>
        <v>0</v>
      </c>
      <c r="AY203">
        <f t="shared" si="29"/>
        <v>0</v>
      </c>
      <c r="AZ203" t="str">
        <f t="shared" si="29"/>
        <v>Gymnázium</v>
      </c>
      <c r="BA203">
        <f t="shared" si="29"/>
        <v>0</v>
      </c>
      <c r="BB203" t="str">
        <f t="shared" si="29"/>
        <v>Mnichovická</v>
      </c>
      <c r="BD203" s="156"/>
      <c r="BE203" s="959"/>
      <c r="BF203" s="959"/>
      <c r="BG203" s="959"/>
      <c r="BH203" s="157"/>
      <c r="BI203" s="966"/>
      <c r="BJ203" s="966"/>
      <c r="BK203" s="966"/>
      <c r="BL203" s="966"/>
      <c r="BM203" s="158"/>
      <c r="BN203" s="158"/>
      <c r="BO203" s="158"/>
      <c r="BP203" s="158"/>
      <c r="BQ203" s="158"/>
      <c r="BR203" s="158"/>
      <c r="BS203" s="967"/>
      <c r="BT203" s="967"/>
      <c r="BU203" s="968"/>
      <c r="BV203" s="968"/>
      <c r="BW203" s="968"/>
      <c r="BX203" s="968"/>
      <c r="BY203" s="968"/>
      <c r="BZ203" s="969"/>
      <c r="CA203" s="969"/>
      <c r="CB203" s="969"/>
      <c r="CC203" s="158"/>
      <c r="CD203" s="158"/>
      <c r="CE203" s="158"/>
      <c r="CF203" s="158"/>
      <c r="CG203" s="158"/>
      <c r="CH203" s="158"/>
      <c r="CI203" s="158"/>
      <c r="CJ203" s="158"/>
      <c r="CK203" s="970"/>
      <c r="CL203" s="970"/>
      <c r="CM203" s="970"/>
      <c r="CN203" s="970"/>
      <c r="CO203" s="959"/>
      <c r="CP203" s="959"/>
      <c r="CQ203" s="960"/>
      <c r="CR203" s="960"/>
      <c r="CS203" s="960"/>
      <c r="CT203" s="1059"/>
      <c r="CU203" s="1060"/>
      <c r="CV203" s="159"/>
    </row>
    <row r="204" spans="47:100" ht="22.5" customHeight="1" x14ac:dyDescent="0.25">
      <c r="BD204" s="156"/>
      <c r="BE204" s="167"/>
      <c r="BF204" s="167"/>
      <c r="BG204" s="167"/>
      <c r="BH204" s="167"/>
      <c r="BI204" s="1068" t="str">
        <f>AZ202</f>
        <v>Poražený S1</v>
      </c>
      <c r="BJ204" s="1069"/>
      <c r="BK204" s="1069"/>
      <c r="BL204" s="1069"/>
      <c r="BM204" s="254" t="s">
        <v>17</v>
      </c>
      <c r="BN204" s="252"/>
      <c r="BO204" s="252"/>
      <c r="BP204" s="252"/>
      <c r="BQ204" s="252"/>
      <c r="BR204" s="252"/>
      <c r="BS204" s="252"/>
      <c r="BT204" s="252"/>
      <c r="BU204" s="252"/>
      <c r="BV204" s="252"/>
      <c r="BW204" s="252"/>
      <c r="BX204" s="252"/>
      <c r="BY204" s="253"/>
      <c r="BZ204" s="167"/>
      <c r="CA204" s="167"/>
      <c r="CB204" s="167"/>
      <c r="CC204" s="167"/>
      <c r="CD204" s="167"/>
      <c r="CE204" s="1068" t="str">
        <f>BB202</f>
        <v>Poražený S2</v>
      </c>
      <c r="CF204" s="1069"/>
      <c r="CG204" s="1069"/>
      <c r="CH204" s="1069"/>
      <c r="CI204" s="1065" t="s">
        <v>17</v>
      </c>
      <c r="CJ204" s="1066"/>
      <c r="CK204" s="1066"/>
      <c r="CL204" s="1066"/>
      <c r="CM204" s="1066"/>
      <c r="CN204" s="1066"/>
      <c r="CO204" s="1066"/>
      <c r="CP204" s="1066"/>
      <c r="CQ204" s="1066"/>
      <c r="CR204" s="1066"/>
      <c r="CS204" s="1066"/>
      <c r="CT204" s="1066"/>
      <c r="CU204" s="1067"/>
      <c r="CV204" s="159"/>
    </row>
    <row r="205" spans="47:100" ht="22.5" customHeight="1" x14ac:dyDescent="0.25">
      <c r="BD205" s="156"/>
      <c r="BE205" s="167"/>
      <c r="BF205" s="167"/>
      <c r="BG205" s="167"/>
      <c r="BH205" s="167"/>
      <c r="BI205" s="167"/>
      <c r="BJ205" s="167"/>
      <c r="BK205" s="167"/>
      <c r="BL205" s="167"/>
      <c r="BM205" s="167"/>
      <c r="BN205" s="167"/>
      <c r="BO205" s="167"/>
      <c r="BP205" s="167"/>
      <c r="BQ205" s="167"/>
      <c r="BR205" s="167"/>
      <c r="BS205" s="167"/>
      <c r="BT205" s="167"/>
      <c r="BU205" s="167"/>
      <c r="BV205" s="167"/>
      <c r="BW205" s="167"/>
      <c r="BX205" s="167"/>
      <c r="BY205" s="167"/>
      <c r="BZ205" s="167"/>
      <c r="CA205" s="167"/>
      <c r="CB205" s="167"/>
      <c r="CC205" s="167"/>
      <c r="CD205" s="167"/>
      <c r="CE205" s="167"/>
      <c r="CF205" s="167"/>
      <c r="CG205" s="167"/>
      <c r="CH205" s="167"/>
      <c r="CI205" s="167"/>
      <c r="CJ205" s="167"/>
      <c r="CK205" s="167"/>
      <c r="CL205" s="167"/>
      <c r="CM205" s="167"/>
      <c r="CN205" s="167"/>
      <c r="CO205" s="167"/>
      <c r="CP205" s="171"/>
      <c r="CQ205" s="171"/>
      <c r="CR205" s="171"/>
      <c r="CS205" s="171"/>
      <c r="CT205" s="171"/>
      <c r="CU205" s="171"/>
      <c r="CV205" s="159"/>
    </row>
    <row r="206" spans="47:100" ht="22.5" customHeight="1" x14ac:dyDescent="0.35">
      <c r="BD206" s="156"/>
      <c r="BE206" s="94" t="str">
        <f>BI204</f>
        <v>Poražený S1</v>
      </c>
      <c r="BF206" s="257"/>
      <c r="BG206" s="257"/>
      <c r="BH206" s="257"/>
      <c r="BI206" s="257"/>
      <c r="BJ206" s="257"/>
      <c r="BK206" s="258"/>
      <c r="BL206" s="173">
        <v>1</v>
      </c>
      <c r="BM206" s="173">
        <v>2</v>
      </c>
      <c r="BN206" s="173">
        <v>3</v>
      </c>
      <c r="BO206" s="173">
        <v>4</v>
      </c>
      <c r="BP206" s="173">
        <v>5</v>
      </c>
      <c r="BQ206" s="173">
        <v>6</v>
      </c>
      <c r="BR206" s="173">
        <v>7</v>
      </c>
      <c r="BS206" s="173">
        <v>8</v>
      </c>
      <c r="BT206" s="173">
        <v>9</v>
      </c>
      <c r="BU206" s="173">
        <v>10</v>
      </c>
      <c r="BV206" s="173">
        <v>11</v>
      </c>
      <c r="BW206" s="173">
        <v>12</v>
      </c>
      <c r="BX206" s="173">
        <v>13</v>
      </c>
      <c r="BY206" s="173">
        <v>14</v>
      </c>
      <c r="BZ206" s="173">
        <v>15</v>
      </c>
      <c r="CA206" s="173">
        <v>16</v>
      </c>
      <c r="CB206" s="173">
        <v>17</v>
      </c>
      <c r="CC206" s="173">
        <v>18</v>
      </c>
      <c r="CD206" s="173">
        <v>19</v>
      </c>
      <c r="CE206" s="173">
        <v>20</v>
      </c>
      <c r="CF206" s="173">
        <v>21</v>
      </c>
      <c r="CG206" s="173">
        <v>22</v>
      </c>
      <c r="CH206" s="173">
        <v>23</v>
      </c>
      <c r="CI206" s="173">
        <v>24</v>
      </c>
      <c r="CJ206" s="173">
        <v>25</v>
      </c>
      <c r="CK206" s="173">
        <v>26</v>
      </c>
      <c r="CL206" s="173">
        <v>27</v>
      </c>
      <c r="CM206" s="173">
        <v>28</v>
      </c>
      <c r="CN206" s="173">
        <v>29</v>
      </c>
      <c r="CO206" s="173">
        <v>30</v>
      </c>
      <c r="CP206" s="173">
        <v>31</v>
      </c>
      <c r="CQ206" s="173">
        <v>32</v>
      </c>
      <c r="CR206" s="173">
        <v>33</v>
      </c>
      <c r="CS206" s="173">
        <v>34</v>
      </c>
      <c r="CT206" s="174">
        <v>35</v>
      </c>
      <c r="CU206" s="174">
        <v>40</v>
      </c>
      <c r="CV206" s="159"/>
    </row>
    <row r="207" spans="47:100" ht="22.5" customHeight="1" x14ac:dyDescent="0.25">
      <c r="BD207" s="156"/>
      <c r="BE207" s="175"/>
      <c r="BF207" s="176"/>
      <c r="BG207" s="177"/>
      <c r="BH207" s="178"/>
      <c r="BI207" s="178"/>
      <c r="BJ207" s="178"/>
      <c r="BK207" s="178"/>
      <c r="BL207" s="178"/>
      <c r="BM207" s="178"/>
      <c r="BN207" s="178"/>
      <c r="BO207" s="178"/>
      <c r="BP207" s="178"/>
      <c r="BQ207" s="178"/>
      <c r="BR207" s="178"/>
      <c r="BS207" s="178"/>
      <c r="BT207" s="178"/>
      <c r="BU207" s="178"/>
      <c r="BV207" s="178"/>
      <c r="BW207" s="178"/>
      <c r="BX207" s="178"/>
      <c r="BY207" s="178"/>
      <c r="BZ207" s="178"/>
      <c r="CA207" s="178"/>
      <c r="CB207" s="178"/>
      <c r="CC207" s="178"/>
      <c r="CD207" s="178"/>
      <c r="CE207" s="178"/>
      <c r="CF207" s="178"/>
      <c r="CG207" s="178"/>
      <c r="CH207" s="178"/>
      <c r="CI207" s="178"/>
      <c r="CJ207" s="178"/>
      <c r="CK207" s="178"/>
      <c r="CL207" s="178"/>
      <c r="CM207" s="178"/>
      <c r="CN207" s="178"/>
      <c r="CO207" s="178"/>
      <c r="CP207" s="179"/>
      <c r="CQ207" s="179"/>
      <c r="CR207" s="179"/>
      <c r="CS207" s="179"/>
      <c r="CT207" s="179"/>
      <c r="CU207" s="179"/>
      <c r="CV207" s="159"/>
    </row>
    <row r="208" spans="47:100" ht="22.5" customHeight="1" x14ac:dyDescent="0.35">
      <c r="BD208" s="156"/>
      <c r="BE208" s="104" t="str">
        <f>CE204</f>
        <v>Poražený S2</v>
      </c>
      <c r="BF208" s="255"/>
      <c r="BG208" s="255"/>
      <c r="BH208" s="255"/>
      <c r="BI208" s="255"/>
      <c r="BJ208" s="255"/>
      <c r="BK208" s="256"/>
      <c r="BL208" s="173">
        <v>5</v>
      </c>
      <c r="BM208" s="173">
        <v>6</v>
      </c>
      <c r="BN208" s="173">
        <v>7</v>
      </c>
      <c r="BO208" s="173">
        <v>8</v>
      </c>
      <c r="BP208" s="173">
        <v>9</v>
      </c>
      <c r="BQ208" s="173">
        <v>10</v>
      </c>
      <c r="BR208" s="173">
        <v>11</v>
      </c>
      <c r="BS208" s="173">
        <v>12</v>
      </c>
      <c r="BT208" s="173">
        <v>13</v>
      </c>
      <c r="BU208" s="173">
        <v>14</v>
      </c>
      <c r="BV208" s="173">
        <v>15</v>
      </c>
      <c r="BW208" s="173">
        <v>16</v>
      </c>
      <c r="BX208" s="173">
        <v>17</v>
      </c>
      <c r="BY208" s="173">
        <v>18</v>
      </c>
      <c r="BZ208" s="173">
        <v>19</v>
      </c>
      <c r="CA208" s="173">
        <v>20</v>
      </c>
      <c r="CB208" s="173">
        <v>21</v>
      </c>
      <c r="CC208" s="173">
        <v>22</v>
      </c>
      <c r="CD208" s="173">
        <v>23</v>
      </c>
      <c r="CE208" s="173">
        <v>24</v>
      </c>
      <c r="CF208" s="173">
        <v>25</v>
      </c>
      <c r="CG208" s="173">
        <v>26</v>
      </c>
      <c r="CH208" s="173">
        <v>27</v>
      </c>
      <c r="CI208" s="173">
        <v>28</v>
      </c>
      <c r="CJ208" s="173">
        <v>29</v>
      </c>
      <c r="CK208" s="173">
        <v>30</v>
      </c>
      <c r="CL208" s="173">
        <v>31</v>
      </c>
      <c r="CM208" s="173">
        <v>32</v>
      </c>
      <c r="CN208" s="173">
        <v>33</v>
      </c>
      <c r="CO208" s="173">
        <v>34</v>
      </c>
      <c r="CP208" s="174">
        <v>35</v>
      </c>
      <c r="CQ208" s="174">
        <v>36</v>
      </c>
      <c r="CR208" s="174">
        <v>37</v>
      </c>
      <c r="CS208" s="174">
        <v>38</v>
      </c>
      <c r="CT208" s="174">
        <v>39</v>
      </c>
      <c r="CU208" s="174">
        <v>40</v>
      </c>
      <c r="CV208" s="159"/>
    </row>
    <row r="209" spans="47:100" ht="22.5" customHeight="1" thickBot="1" x14ac:dyDescent="0.3">
      <c r="BD209" s="185"/>
      <c r="BE209" s="186"/>
      <c r="BF209" s="186"/>
      <c r="BG209" s="186"/>
      <c r="BH209" s="186"/>
      <c r="BI209" s="186"/>
      <c r="BJ209" s="186"/>
      <c r="BK209" s="186"/>
      <c r="BL209" s="186"/>
      <c r="BM209" s="186"/>
      <c r="BN209" s="186"/>
      <c r="BO209" s="186"/>
      <c r="BP209" s="186"/>
      <c r="BQ209" s="186"/>
      <c r="BR209" s="186"/>
      <c r="BS209" s="186"/>
      <c r="BT209" s="186"/>
      <c r="BU209" s="186"/>
      <c r="BV209" s="186"/>
      <c r="BW209" s="186"/>
      <c r="BX209" s="186"/>
      <c r="BY209" s="186"/>
      <c r="BZ209" s="186"/>
      <c r="CA209" s="186"/>
      <c r="CB209" s="186"/>
      <c r="CC209" s="186"/>
      <c r="CD209" s="186"/>
      <c r="CE209" s="186"/>
      <c r="CF209" s="186"/>
      <c r="CG209" s="186"/>
      <c r="CH209" s="186"/>
      <c r="CI209" s="186"/>
      <c r="CJ209" s="186"/>
      <c r="CK209" s="186"/>
      <c r="CL209" s="186"/>
      <c r="CM209" s="186"/>
      <c r="CN209" s="186"/>
      <c r="CO209" s="186"/>
      <c r="CP209" s="186"/>
      <c r="CQ209" s="186"/>
      <c r="CR209" s="186"/>
      <c r="CS209" s="186"/>
      <c r="CT209" s="186"/>
      <c r="CU209" s="186"/>
      <c r="CV209" s="187"/>
    </row>
    <row r="210" spans="47:100" ht="22.5" customHeight="1" thickTop="1" x14ac:dyDescent="0.25">
      <c r="BD210" s="146"/>
      <c r="BE210" s="147"/>
      <c r="BF210" s="147"/>
      <c r="BG210" s="147"/>
      <c r="BH210" s="147"/>
      <c r="BI210" s="147"/>
      <c r="BJ210" s="147"/>
      <c r="BK210" s="147"/>
      <c r="BL210" s="147"/>
      <c r="BM210" s="147"/>
      <c r="BN210" s="147"/>
      <c r="BO210" s="147"/>
      <c r="BP210" s="147"/>
      <c r="BQ210" s="147"/>
      <c r="BR210" s="147"/>
      <c r="BS210" s="147"/>
      <c r="BT210" s="147"/>
      <c r="BU210" s="147"/>
      <c r="BV210" s="147"/>
      <c r="BW210" s="147"/>
      <c r="BX210" s="147"/>
      <c r="BY210" s="147"/>
      <c r="BZ210" s="147"/>
      <c r="CA210" s="147"/>
      <c r="CB210" s="147"/>
      <c r="CC210" s="147"/>
      <c r="CD210" s="147"/>
      <c r="CE210" s="147"/>
      <c r="CF210" s="147"/>
      <c r="CG210" s="147"/>
      <c r="CH210" s="147"/>
      <c r="CI210" s="147"/>
      <c r="CJ210" s="147"/>
      <c r="CK210" s="147"/>
      <c r="CL210" s="147"/>
      <c r="CM210" s="147"/>
      <c r="CN210" s="147"/>
      <c r="CO210" s="147"/>
      <c r="CP210" s="147"/>
      <c r="CQ210" s="147"/>
      <c r="CR210" s="147"/>
      <c r="CS210" s="147"/>
      <c r="CT210" s="147"/>
      <c r="CU210" s="147"/>
      <c r="CV210" s="148"/>
    </row>
    <row r="211" spans="47:100" ht="22.5" customHeight="1" x14ac:dyDescent="0.25">
      <c r="AU211" t="str">
        <f>G48</f>
        <v>8. KOLO</v>
      </c>
      <c r="AV211">
        <f>H48</f>
        <v>0</v>
      </c>
      <c r="AW211">
        <f t="shared" ref="AW211:BB212" si="30">I48</f>
        <v>24</v>
      </c>
      <c r="AX211">
        <f t="shared" si="30"/>
        <v>0</v>
      </c>
      <c r="AY211" t="str">
        <f t="shared" si="30"/>
        <v>F1</v>
      </c>
      <c r="AZ211" t="str">
        <f t="shared" si="30"/>
        <v>Vítěz S1</v>
      </c>
      <c r="BA211" t="str">
        <f t="shared" si="30"/>
        <v>:</v>
      </c>
      <c r="BB211" t="str">
        <f t="shared" si="30"/>
        <v>Vítěz S2</v>
      </c>
      <c r="BD211" s="156"/>
      <c r="BE211" s="959" t="str">
        <f>AU211</f>
        <v>8. KOLO</v>
      </c>
      <c r="BF211" s="959"/>
      <c r="BG211" s="959"/>
      <c r="BH211" s="157"/>
      <c r="BI211" s="966"/>
      <c r="BJ211" s="966"/>
      <c r="BK211" s="966"/>
      <c r="BL211" s="966"/>
      <c r="BM211" s="158"/>
      <c r="BN211" s="158"/>
      <c r="BO211" s="158"/>
      <c r="BP211" s="158"/>
      <c r="BQ211" s="158"/>
      <c r="BR211" s="158"/>
      <c r="BS211" s="966"/>
      <c r="BT211" s="967"/>
      <c r="BU211" s="968">
        <f>AW211</f>
        <v>24</v>
      </c>
      <c r="BV211" s="968"/>
      <c r="BW211" s="968"/>
      <c r="BX211" s="968"/>
      <c r="BY211" s="968"/>
      <c r="BZ211" s="969" t="s">
        <v>81</v>
      </c>
      <c r="CA211" s="969"/>
      <c r="CB211" s="969"/>
      <c r="CC211" s="158"/>
      <c r="CD211" s="158"/>
      <c r="CE211" s="158"/>
      <c r="CF211" s="158"/>
      <c r="CG211" s="158"/>
      <c r="CH211" s="158"/>
      <c r="CI211" s="158"/>
      <c r="CJ211" s="158"/>
      <c r="CK211" s="970" t="str">
        <f>AY211</f>
        <v>F1</v>
      </c>
      <c r="CL211" s="970"/>
      <c r="CM211" s="970"/>
      <c r="CN211" s="970"/>
      <c r="CO211" s="959"/>
      <c r="CP211" s="959"/>
      <c r="CQ211" s="960" t="s">
        <v>13</v>
      </c>
      <c r="CR211" s="960"/>
      <c r="CS211" s="960"/>
      <c r="CT211" s="1050"/>
      <c r="CU211" s="1051"/>
      <c r="CV211" s="159"/>
    </row>
    <row r="212" spans="47:100" ht="22.5" customHeight="1" x14ac:dyDescent="0.25">
      <c r="AW212" t="str">
        <f t="shared" si="30"/>
        <v>zápas</v>
      </c>
      <c r="AX212">
        <f t="shared" si="30"/>
        <v>0</v>
      </c>
      <c r="AY212">
        <f t="shared" si="30"/>
        <v>0</v>
      </c>
      <c r="AZ212" t="str">
        <f t="shared" si="30"/>
        <v>Ovčárecká</v>
      </c>
      <c r="BA212">
        <f t="shared" si="30"/>
        <v>0</v>
      </c>
      <c r="BB212" t="str">
        <f t="shared" si="30"/>
        <v>Kmochova</v>
      </c>
      <c r="BD212" s="156"/>
      <c r="BE212" s="959"/>
      <c r="BF212" s="959"/>
      <c r="BG212" s="959"/>
      <c r="BH212" s="157"/>
      <c r="BI212" s="966"/>
      <c r="BJ212" s="966"/>
      <c r="BK212" s="966"/>
      <c r="BL212" s="966"/>
      <c r="BM212" s="158"/>
      <c r="BN212" s="158"/>
      <c r="BO212" s="158"/>
      <c r="BP212" s="158"/>
      <c r="BQ212" s="158"/>
      <c r="BR212" s="158"/>
      <c r="BS212" s="967"/>
      <c r="BT212" s="967"/>
      <c r="BU212" s="968"/>
      <c r="BV212" s="968"/>
      <c r="BW212" s="968"/>
      <c r="BX212" s="968"/>
      <c r="BY212" s="968"/>
      <c r="BZ212" s="969"/>
      <c r="CA212" s="969"/>
      <c r="CB212" s="969"/>
      <c r="CC212" s="158"/>
      <c r="CD212" s="158"/>
      <c r="CE212" s="158"/>
      <c r="CF212" s="158"/>
      <c r="CG212" s="158"/>
      <c r="CH212" s="158"/>
      <c r="CI212" s="158"/>
      <c r="CJ212" s="158"/>
      <c r="CK212" s="970"/>
      <c r="CL212" s="970"/>
      <c r="CM212" s="970"/>
      <c r="CN212" s="970"/>
      <c r="CO212" s="959"/>
      <c r="CP212" s="959"/>
      <c r="CQ212" s="960"/>
      <c r="CR212" s="960"/>
      <c r="CS212" s="960"/>
      <c r="CT212" s="1059"/>
      <c r="CU212" s="1060"/>
      <c r="CV212" s="159"/>
    </row>
    <row r="213" spans="47:100" ht="22.5" customHeight="1" x14ac:dyDescent="0.25">
      <c r="BD213" s="156"/>
      <c r="BE213" s="167"/>
      <c r="BF213" s="167"/>
      <c r="BG213" s="167"/>
      <c r="BH213" s="167"/>
      <c r="BI213" s="1068" t="str">
        <f>AZ211</f>
        <v>Vítěz S1</v>
      </c>
      <c r="BJ213" s="1069"/>
      <c r="BK213" s="1069"/>
      <c r="BL213" s="1069"/>
      <c r="BM213" s="254" t="s">
        <v>17</v>
      </c>
      <c r="BN213" s="252"/>
      <c r="BO213" s="252"/>
      <c r="BP213" s="252"/>
      <c r="BQ213" s="252"/>
      <c r="BR213" s="252"/>
      <c r="BS213" s="252"/>
      <c r="BT213" s="252"/>
      <c r="BU213" s="252"/>
      <c r="BV213" s="252"/>
      <c r="BW213" s="252"/>
      <c r="BX213" s="252"/>
      <c r="BY213" s="253"/>
      <c r="BZ213" s="167"/>
      <c r="CA213" s="167"/>
      <c r="CB213" s="167"/>
      <c r="CC213" s="167"/>
      <c r="CD213" s="167"/>
      <c r="CE213" s="1068" t="str">
        <f>BB211</f>
        <v>Vítěz S2</v>
      </c>
      <c r="CF213" s="1069"/>
      <c r="CG213" s="1069"/>
      <c r="CH213" s="1069"/>
      <c r="CI213" s="1065" t="s">
        <v>17</v>
      </c>
      <c r="CJ213" s="1066"/>
      <c r="CK213" s="1066"/>
      <c r="CL213" s="1066"/>
      <c r="CM213" s="1066"/>
      <c r="CN213" s="1066"/>
      <c r="CO213" s="1066"/>
      <c r="CP213" s="1066"/>
      <c r="CQ213" s="1066"/>
      <c r="CR213" s="1066"/>
      <c r="CS213" s="1066"/>
      <c r="CT213" s="1066"/>
      <c r="CU213" s="1067"/>
      <c r="CV213" s="159"/>
    </row>
    <row r="214" spans="47:100" ht="22.5" customHeight="1" x14ac:dyDescent="0.25">
      <c r="BD214" s="156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7"/>
      <c r="BQ214" s="167"/>
      <c r="BR214" s="167"/>
      <c r="BS214" s="167"/>
      <c r="BT214" s="167"/>
      <c r="BU214" s="167"/>
      <c r="BV214" s="167"/>
      <c r="BW214" s="167"/>
      <c r="BX214" s="167"/>
      <c r="BY214" s="167"/>
      <c r="BZ214" s="167"/>
      <c r="CA214" s="167"/>
      <c r="CB214" s="167"/>
      <c r="CC214" s="167"/>
      <c r="CD214" s="167"/>
      <c r="CE214" s="167"/>
      <c r="CF214" s="167"/>
      <c r="CG214" s="167"/>
      <c r="CH214" s="167"/>
      <c r="CI214" s="167"/>
      <c r="CJ214" s="167"/>
      <c r="CK214" s="167"/>
      <c r="CL214" s="167"/>
      <c r="CM214" s="167"/>
      <c r="CN214" s="167"/>
      <c r="CO214" s="167"/>
      <c r="CP214" s="171"/>
      <c r="CQ214" s="171"/>
      <c r="CR214" s="171"/>
      <c r="CS214" s="171"/>
      <c r="CT214" s="171"/>
      <c r="CU214" s="171"/>
      <c r="CV214" s="159"/>
    </row>
    <row r="215" spans="47:100" ht="22.5" customHeight="1" x14ac:dyDescent="0.35">
      <c r="BD215" s="156"/>
      <c r="BE215" s="94" t="str">
        <f>BI213</f>
        <v>Vítěz S1</v>
      </c>
      <c r="BF215" s="257"/>
      <c r="BG215" s="257"/>
      <c r="BH215" s="257"/>
      <c r="BI215" s="257"/>
      <c r="BJ215" s="257"/>
      <c r="BK215" s="258"/>
      <c r="BL215" s="173">
        <v>1</v>
      </c>
      <c r="BM215" s="173">
        <v>2</v>
      </c>
      <c r="BN215" s="173">
        <v>3</v>
      </c>
      <c r="BO215" s="173">
        <v>4</v>
      </c>
      <c r="BP215" s="173">
        <v>5</v>
      </c>
      <c r="BQ215" s="173">
        <v>6</v>
      </c>
      <c r="BR215" s="173">
        <v>7</v>
      </c>
      <c r="BS215" s="173">
        <v>8</v>
      </c>
      <c r="BT215" s="173">
        <v>9</v>
      </c>
      <c r="BU215" s="173">
        <v>10</v>
      </c>
      <c r="BV215" s="173">
        <v>11</v>
      </c>
      <c r="BW215" s="173">
        <v>12</v>
      </c>
      <c r="BX215" s="173">
        <v>13</v>
      </c>
      <c r="BY215" s="173">
        <v>14</v>
      </c>
      <c r="BZ215" s="173">
        <v>15</v>
      </c>
      <c r="CA215" s="173">
        <v>16</v>
      </c>
      <c r="CB215" s="173">
        <v>17</v>
      </c>
      <c r="CC215" s="173">
        <v>18</v>
      </c>
      <c r="CD215" s="173">
        <v>19</v>
      </c>
      <c r="CE215" s="173">
        <v>20</v>
      </c>
      <c r="CF215" s="173">
        <v>21</v>
      </c>
      <c r="CG215" s="173">
        <v>22</v>
      </c>
      <c r="CH215" s="173">
        <v>23</v>
      </c>
      <c r="CI215" s="173">
        <v>24</v>
      </c>
      <c r="CJ215" s="173">
        <v>25</v>
      </c>
      <c r="CK215" s="173">
        <v>26</v>
      </c>
      <c r="CL215" s="173">
        <v>27</v>
      </c>
      <c r="CM215" s="173">
        <v>28</v>
      </c>
      <c r="CN215" s="173">
        <v>29</v>
      </c>
      <c r="CO215" s="173">
        <v>30</v>
      </c>
      <c r="CP215" s="173">
        <v>31</v>
      </c>
      <c r="CQ215" s="173">
        <v>32</v>
      </c>
      <c r="CR215" s="173">
        <v>33</v>
      </c>
      <c r="CS215" s="173">
        <v>34</v>
      </c>
      <c r="CT215" s="174">
        <v>35</v>
      </c>
      <c r="CU215" s="174">
        <v>40</v>
      </c>
      <c r="CV215" s="159"/>
    </row>
    <row r="216" spans="47:100" ht="22.5" customHeight="1" x14ac:dyDescent="0.25">
      <c r="BD216" s="156"/>
      <c r="BE216" s="175"/>
      <c r="BF216" s="176"/>
      <c r="BG216" s="177"/>
      <c r="BH216" s="178"/>
      <c r="BI216" s="178"/>
      <c r="BJ216" s="178"/>
      <c r="BK216" s="178"/>
      <c r="BL216" s="178"/>
      <c r="BM216" s="178"/>
      <c r="BN216" s="178"/>
      <c r="BO216" s="178"/>
      <c r="BP216" s="178"/>
      <c r="BQ216" s="178"/>
      <c r="BR216" s="178"/>
      <c r="BS216" s="178"/>
      <c r="BT216" s="178"/>
      <c r="BU216" s="178"/>
      <c r="BV216" s="178"/>
      <c r="BW216" s="178"/>
      <c r="BX216" s="178"/>
      <c r="BY216" s="178"/>
      <c r="BZ216" s="178"/>
      <c r="CA216" s="178"/>
      <c r="CB216" s="178"/>
      <c r="CC216" s="178"/>
      <c r="CD216" s="178"/>
      <c r="CE216" s="178"/>
      <c r="CF216" s="178"/>
      <c r="CG216" s="178"/>
      <c r="CH216" s="178"/>
      <c r="CI216" s="178"/>
      <c r="CJ216" s="178"/>
      <c r="CK216" s="178"/>
      <c r="CL216" s="178"/>
      <c r="CM216" s="178"/>
      <c r="CN216" s="178"/>
      <c r="CO216" s="178"/>
      <c r="CP216" s="179"/>
      <c r="CQ216" s="179"/>
      <c r="CR216" s="179"/>
      <c r="CS216" s="179"/>
      <c r="CT216" s="179"/>
      <c r="CU216" s="179"/>
      <c r="CV216" s="159"/>
    </row>
    <row r="217" spans="47:100" ht="22.5" customHeight="1" x14ac:dyDescent="0.35">
      <c r="BD217" s="156"/>
      <c r="BE217" s="104" t="str">
        <f>CE213</f>
        <v>Vítěz S2</v>
      </c>
      <c r="BF217" s="255"/>
      <c r="BG217" s="255"/>
      <c r="BH217" s="255"/>
      <c r="BI217" s="255"/>
      <c r="BJ217" s="255"/>
      <c r="BK217" s="256"/>
      <c r="BL217" s="173">
        <v>5</v>
      </c>
      <c r="BM217" s="173">
        <v>6</v>
      </c>
      <c r="BN217" s="173">
        <v>7</v>
      </c>
      <c r="BO217" s="173">
        <v>8</v>
      </c>
      <c r="BP217" s="173">
        <v>9</v>
      </c>
      <c r="BQ217" s="173">
        <v>10</v>
      </c>
      <c r="BR217" s="173">
        <v>11</v>
      </c>
      <c r="BS217" s="173">
        <v>12</v>
      </c>
      <c r="BT217" s="173">
        <v>13</v>
      </c>
      <c r="BU217" s="173">
        <v>14</v>
      </c>
      <c r="BV217" s="173">
        <v>15</v>
      </c>
      <c r="BW217" s="173">
        <v>16</v>
      </c>
      <c r="BX217" s="173">
        <v>17</v>
      </c>
      <c r="BY217" s="173">
        <v>18</v>
      </c>
      <c r="BZ217" s="173">
        <v>19</v>
      </c>
      <c r="CA217" s="173">
        <v>20</v>
      </c>
      <c r="CB217" s="173">
        <v>21</v>
      </c>
      <c r="CC217" s="173">
        <v>22</v>
      </c>
      <c r="CD217" s="173">
        <v>23</v>
      </c>
      <c r="CE217" s="173">
        <v>24</v>
      </c>
      <c r="CF217" s="173">
        <v>25</v>
      </c>
      <c r="CG217" s="173">
        <v>26</v>
      </c>
      <c r="CH217" s="173">
        <v>27</v>
      </c>
      <c r="CI217" s="173">
        <v>28</v>
      </c>
      <c r="CJ217" s="173">
        <v>29</v>
      </c>
      <c r="CK217" s="173">
        <v>30</v>
      </c>
      <c r="CL217" s="173">
        <v>31</v>
      </c>
      <c r="CM217" s="173">
        <v>32</v>
      </c>
      <c r="CN217" s="173">
        <v>33</v>
      </c>
      <c r="CO217" s="173">
        <v>34</v>
      </c>
      <c r="CP217" s="174">
        <v>35</v>
      </c>
      <c r="CQ217" s="174">
        <v>36</v>
      </c>
      <c r="CR217" s="174">
        <v>37</v>
      </c>
      <c r="CS217" s="174">
        <v>38</v>
      </c>
      <c r="CT217" s="174">
        <v>39</v>
      </c>
      <c r="CU217" s="174">
        <v>40</v>
      </c>
      <c r="CV217" s="159"/>
    </row>
    <row r="218" spans="47:100" ht="22.5" customHeight="1" thickBot="1" x14ac:dyDescent="0.3">
      <c r="BD218" s="185"/>
      <c r="BE218" s="186"/>
      <c r="BF218" s="186"/>
      <c r="BG218" s="186"/>
      <c r="BH218" s="186"/>
      <c r="BI218" s="186"/>
      <c r="BJ218" s="186"/>
      <c r="BK218" s="186"/>
      <c r="BL218" s="186"/>
      <c r="BM218" s="186"/>
      <c r="BN218" s="186"/>
      <c r="BO218" s="186"/>
      <c r="BP218" s="186"/>
      <c r="BQ218" s="186"/>
      <c r="BR218" s="186"/>
      <c r="BS218" s="186"/>
      <c r="BT218" s="186"/>
      <c r="BU218" s="186"/>
      <c r="BV218" s="186"/>
      <c r="BW218" s="186"/>
      <c r="BX218" s="186"/>
      <c r="BY218" s="186"/>
      <c r="BZ218" s="186"/>
      <c r="CA218" s="186"/>
      <c r="CB218" s="186"/>
      <c r="CC218" s="186"/>
      <c r="CD218" s="186"/>
      <c r="CE218" s="186"/>
      <c r="CF218" s="186"/>
      <c r="CG218" s="186"/>
      <c r="CH218" s="186"/>
      <c r="CI218" s="186"/>
      <c r="CJ218" s="186"/>
      <c r="CK218" s="186"/>
      <c r="CL218" s="186"/>
      <c r="CM218" s="186"/>
      <c r="CN218" s="186"/>
      <c r="CO218" s="186"/>
      <c r="CP218" s="186"/>
      <c r="CQ218" s="186"/>
      <c r="CR218" s="186"/>
      <c r="CS218" s="186"/>
      <c r="CT218" s="186"/>
      <c r="CU218" s="186"/>
      <c r="CV218" s="187"/>
    </row>
    <row r="219" spans="47:100" ht="22.5" customHeight="1" thickTop="1" x14ac:dyDescent="0.25">
      <c r="BD219" s="146"/>
      <c r="BE219" s="147"/>
      <c r="BF219" s="147"/>
      <c r="BG219" s="147"/>
      <c r="BH219" s="147"/>
      <c r="BI219" s="147"/>
      <c r="BJ219" s="147"/>
      <c r="BK219" s="147"/>
      <c r="BL219" s="147"/>
      <c r="BM219" s="147"/>
      <c r="BN219" s="147"/>
      <c r="BO219" s="147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7"/>
      <c r="CA219" s="147"/>
      <c r="CB219" s="147"/>
      <c r="CC219" s="147"/>
      <c r="CD219" s="147"/>
      <c r="CE219" s="147"/>
      <c r="CF219" s="147"/>
      <c r="CG219" s="147"/>
      <c r="CH219" s="147"/>
      <c r="CI219" s="147"/>
      <c r="CJ219" s="147"/>
      <c r="CK219" s="147"/>
      <c r="CL219" s="147"/>
      <c r="CM219" s="147"/>
      <c r="CN219" s="147"/>
      <c r="CO219" s="147"/>
      <c r="CP219" s="147"/>
      <c r="CQ219" s="147"/>
      <c r="CR219" s="147"/>
      <c r="CS219" s="147"/>
      <c r="CT219" s="147"/>
      <c r="CU219" s="147"/>
      <c r="CV219" s="148"/>
    </row>
    <row r="220" spans="47:100" ht="22.5" customHeight="1" x14ac:dyDescent="0.25">
      <c r="BD220" s="156"/>
      <c r="BE220" s="959"/>
      <c r="BF220" s="959"/>
      <c r="BG220" s="959"/>
      <c r="BH220" s="966"/>
      <c r="BI220" s="966"/>
      <c r="BJ220" s="158"/>
      <c r="BK220" s="158"/>
      <c r="BL220" s="158"/>
      <c r="BM220" s="158"/>
      <c r="BN220" s="158"/>
      <c r="BO220" s="158"/>
      <c r="BP220" s="158"/>
      <c r="BQ220" s="158"/>
      <c r="BR220" s="158"/>
      <c r="BS220" s="966"/>
      <c r="BT220" s="967"/>
      <c r="BU220" s="968"/>
      <c r="BV220" s="968"/>
      <c r="BW220" s="968"/>
      <c r="BX220" s="968"/>
      <c r="BY220" s="968"/>
      <c r="BZ220" s="969" t="s">
        <v>81</v>
      </c>
      <c r="CA220" s="969"/>
      <c r="CB220" s="969"/>
      <c r="CC220" s="158"/>
      <c r="CD220" s="158"/>
      <c r="CE220" s="158"/>
      <c r="CF220" s="158"/>
      <c r="CG220" s="158"/>
      <c r="CH220" s="158"/>
      <c r="CI220" s="158"/>
      <c r="CJ220" s="158"/>
      <c r="CK220" s="970"/>
      <c r="CL220" s="970"/>
      <c r="CM220" s="970"/>
      <c r="CN220" s="970"/>
      <c r="CO220" s="959"/>
      <c r="CP220" s="959"/>
      <c r="CQ220" s="960" t="s">
        <v>13</v>
      </c>
      <c r="CR220" s="960"/>
      <c r="CS220" s="960"/>
      <c r="CT220" s="961"/>
      <c r="CU220" s="961"/>
      <c r="CV220" s="159"/>
    </row>
    <row r="221" spans="47:100" ht="22.5" customHeight="1" x14ac:dyDescent="0.25">
      <c r="BD221" s="156"/>
      <c r="BE221" s="959"/>
      <c r="BF221" s="959"/>
      <c r="BG221" s="959"/>
      <c r="BH221" s="966"/>
      <c r="BI221" s="966"/>
      <c r="BJ221" s="158"/>
      <c r="BK221" s="158"/>
      <c r="BL221" s="158"/>
      <c r="BM221" s="158"/>
      <c r="BN221" s="158"/>
      <c r="BO221" s="158"/>
      <c r="BP221" s="158"/>
      <c r="BQ221" s="158"/>
      <c r="BR221" s="158"/>
      <c r="BS221" s="967"/>
      <c r="BT221" s="967"/>
      <c r="BU221" s="968"/>
      <c r="BV221" s="968"/>
      <c r="BW221" s="968"/>
      <c r="BX221" s="968"/>
      <c r="BY221" s="968"/>
      <c r="BZ221" s="969"/>
      <c r="CA221" s="969"/>
      <c r="CB221" s="969"/>
      <c r="CC221" s="158"/>
      <c r="CD221" s="158"/>
      <c r="CE221" s="158"/>
      <c r="CF221" s="158"/>
      <c r="CG221" s="158"/>
      <c r="CH221" s="158"/>
      <c r="CI221" s="158"/>
      <c r="CJ221" s="158"/>
      <c r="CK221" s="970"/>
      <c r="CL221" s="970"/>
      <c r="CM221" s="970"/>
      <c r="CN221" s="970"/>
      <c r="CO221" s="959"/>
      <c r="CP221" s="959"/>
      <c r="CQ221" s="960"/>
      <c r="CR221" s="960"/>
      <c r="CS221" s="960"/>
      <c r="CT221" s="961"/>
      <c r="CU221" s="961"/>
      <c r="CV221" s="159"/>
    </row>
    <row r="222" spans="47:100" ht="22.5" customHeight="1" x14ac:dyDescent="0.25">
      <c r="BD222" s="156"/>
      <c r="BE222" s="167"/>
      <c r="BF222" s="167"/>
      <c r="BG222" s="167"/>
      <c r="BH222" s="167"/>
      <c r="BI222" s="1070" t="s">
        <v>16</v>
      </c>
      <c r="BJ222" s="1070"/>
      <c r="BK222" s="237"/>
      <c r="BL222" s="238" t="s">
        <v>17</v>
      </c>
      <c r="BM222" s="1071"/>
      <c r="BN222" s="1071"/>
      <c r="BO222" s="1071"/>
      <c r="BP222" s="1071"/>
      <c r="BQ222" s="1071"/>
      <c r="BR222" s="1071"/>
      <c r="BS222" s="1071"/>
      <c r="BT222" s="1071"/>
      <c r="BU222" s="1071"/>
      <c r="BV222" s="1071"/>
      <c r="BW222" s="1071"/>
      <c r="BX222" s="1071"/>
      <c r="BY222" s="1071"/>
      <c r="BZ222" s="167"/>
      <c r="CA222" s="167"/>
      <c r="CB222" s="167"/>
      <c r="CC222" s="167"/>
      <c r="CD222" s="167"/>
      <c r="CE222" s="1070" t="s">
        <v>16</v>
      </c>
      <c r="CF222" s="1070"/>
      <c r="CG222" s="237"/>
      <c r="CH222" s="238" t="s">
        <v>17</v>
      </c>
      <c r="CI222" s="1071"/>
      <c r="CJ222" s="1071"/>
      <c r="CK222" s="1071"/>
      <c r="CL222" s="1071"/>
      <c r="CM222" s="1071"/>
      <c r="CN222" s="1071"/>
      <c r="CO222" s="1071"/>
      <c r="CP222" s="1071"/>
      <c r="CQ222" s="1071"/>
      <c r="CR222" s="1071"/>
      <c r="CS222" s="1071"/>
      <c r="CT222" s="1071"/>
      <c r="CU222" s="1071"/>
      <c r="CV222" s="159"/>
    </row>
    <row r="223" spans="47:100" ht="22.5" customHeight="1" x14ac:dyDescent="0.25">
      <c r="BD223" s="156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7"/>
      <c r="BQ223" s="167"/>
      <c r="BR223" s="167"/>
      <c r="BS223" s="167"/>
      <c r="BT223" s="167"/>
      <c r="BU223" s="167"/>
      <c r="BV223" s="167"/>
      <c r="BW223" s="167"/>
      <c r="BX223" s="167"/>
      <c r="BY223" s="167"/>
      <c r="BZ223" s="167"/>
      <c r="CA223" s="167"/>
      <c r="CB223" s="167"/>
      <c r="CC223" s="167"/>
      <c r="CD223" s="167"/>
      <c r="CE223" s="167"/>
      <c r="CF223" s="167"/>
      <c r="CG223" s="167"/>
      <c r="CH223" s="167"/>
      <c r="CI223" s="167"/>
      <c r="CJ223" s="167"/>
      <c r="CK223" s="167"/>
      <c r="CL223" s="167"/>
      <c r="CM223" s="167"/>
      <c r="CN223" s="167"/>
      <c r="CO223" s="167"/>
      <c r="CP223" s="171"/>
      <c r="CQ223" s="171"/>
      <c r="CR223" s="171"/>
      <c r="CS223" s="171"/>
      <c r="CT223" s="171"/>
      <c r="CU223" s="171"/>
      <c r="CV223" s="159"/>
    </row>
    <row r="224" spans="47:100" ht="22.5" customHeight="1" x14ac:dyDescent="0.35">
      <c r="BD224" s="156"/>
      <c r="BE224" s="239" t="s">
        <v>21</v>
      </c>
      <c r="BF224" s="240"/>
      <c r="BG224" s="241" t="s">
        <v>10</v>
      </c>
      <c r="BH224" s="242">
        <v>1</v>
      </c>
      <c r="BI224" s="242">
        <v>2</v>
      </c>
      <c r="BJ224" s="242">
        <v>3</v>
      </c>
      <c r="BK224" s="242">
        <v>4</v>
      </c>
      <c r="BL224" s="242">
        <v>5</v>
      </c>
      <c r="BM224" s="242">
        <v>6</v>
      </c>
      <c r="BN224" s="242">
        <v>7</v>
      </c>
      <c r="BO224" s="242">
        <v>8</v>
      </c>
      <c r="BP224" s="242">
        <v>9</v>
      </c>
      <c r="BQ224" s="242">
        <v>10</v>
      </c>
      <c r="BR224" s="242">
        <v>11</v>
      </c>
      <c r="BS224" s="242">
        <v>12</v>
      </c>
      <c r="BT224" s="242">
        <v>13</v>
      </c>
      <c r="BU224" s="242">
        <v>14</v>
      </c>
      <c r="BV224" s="242">
        <v>15</v>
      </c>
      <c r="BW224" s="242">
        <v>16</v>
      </c>
      <c r="BX224" s="242">
        <v>17</v>
      </c>
      <c r="BY224" s="242">
        <v>18</v>
      </c>
      <c r="BZ224" s="242">
        <v>19</v>
      </c>
      <c r="CA224" s="242">
        <v>20</v>
      </c>
      <c r="CB224" s="242">
        <v>21</v>
      </c>
      <c r="CC224" s="242">
        <v>22</v>
      </c>
      <c r="CD224" s="242">
        <v>23</v>
      </c>
      <c r="CE224" s="242">
        <v>24</v>
      </c>
      <c r="CF224" s="242">
        <v>25</v>
      </c>
      <c r="CG224" s="242">
        <v>26</v>
      </c>
      <c r="CH224" s="242">
        <v>27</v>
      </c>
      <c r="CI224" s="242">
        <v>28</v>
      </c>
      <c r="CJ224" s="242">
        <v>29</v>
      </c>
      <c r="CK224" s="242">
        <v>30</v>
      </c>
      <c r="CL224" s="242">
        <v>31</v>
      </c>
      <c r="CM224" s="242">
        <v>32</v>
      </c>
      <c r="CN224" s="242">
        <v>33</v>
      </c>
      <c r="CO224" s="242">
        <v>34</v>
      </c>
      <c r="CP224" s="243">
        <v>35</v>
      </c>
      <c r="CQ224" s="243">
        <v>36</v>
      </c>
      <c r="CR224" s="243">
        <v>37</v>
      </c>
      <c r="CS224" s="243">
        <v>38</v>
      </c>
      <c r="CT224" s="243">
        <v>39</v>
      </c>
      <c r="CU224" s="243">
        <v>40</v>
      </c>
      <c r="CV224" s="159"/>
    </row>
    <row r="225" spans="56:100" ht="22.5" customHeight="1" x14ac:dyDescent="0.25">
      <c r="BD225" s="156"/>
      <c r="BE225" s="175"/>
      <c r="BF225" s="176"/>
      <c r="BG225" s="177"/>
      <c r="BH225" s="178"/>
      <c r="BI225" s="178"/>
      <c r="BJ225" s="178"/>
      <c r="BK225" s="178"/>
      <c r="BL225" s="178"/>
      <c r="BM225" s="178"/>
      <c r="BN225" s="178"/>
      <c r="BO225" s="178"/>
      <c r="BP225" s="178"/>
      <c r="BQ225" s="178"/>
      <c r="BR225" s="178"/>
      <c r="BS225" s="178"/>
      <c r="BT225" s="178"/>
      <c r="BU225" s="178"/>
      <c r="BV225" s="178"/>
      <c r="BW225" s="178"/>
      <c r="BX225" s="178"/>
      <c r="BY225" s="178"/>
      <c r="BZ225" s="178"/>
      <c r="CA225" s="178"/>
      <c r="CB225" s="178"/>
      <c r="CC225" s="178"/>
      <c r="CD225" s="178"/>
      <c r="CE225" s="178"/>
      <c r="CF225" s="178"/>
      <c r="CG225" s="178"/>
      <c r="CH225" s="178"/>
      <c r="CI225" s="178"/>
      <c r="CJ225" s="178"/>
      <c r="CK225" s="178"/>
      <c r="CL225" s="178"/>
      <c r="CM225" s="178"/>
      <c r="CN225" s="178"/>
      <c r="CO225" s="178"/>
      <c r="CP225" s="179"/>
      <c r="CQ225" s="179"/>
      <c r="CR225" s="179"/>
      <c r="CS225" s="179"/>
      <c r="CT225" s="179"/>
      <c r="CU225" s="179"/>
      <c r="CV225" s="159"/>
    </row>
    <row r="226" spans="56:100" ht="22.5" customHeight="1" x14ac:dyDescent="0.35">
      <c r="BD226" s="156"/>
      <c r="BE226" s="244" t="s">
        <v>21</v>
      </c>
      <c r="BF226" s="245"/>
      <c r="BG226" s="246" t="s">
        <v>10</v>
      </c>
      <c r="BH226" s="242">
        <v>1</v>
      </c>
      <c r="BI226" s="242">
        <v>2</v>
      </c>
      <c r="BJ226" s="242">
        <v>3</v>
      </c>
      <c r="BK226" s="242">
        <v>4</v>
      </c>
      <c r="BL226" s="242">
        <v>5</v>
      </c>
      <c r="BM226" s="242">
        <v>6</v>
      </c>
      <c r="BN226" s="242">
        <v>7</v>
      </c>
      <c r="BO226" s="242">
        <v>8</v>
      </c>
      <c r="BP226" s="242">
        <v>9</v>
      </c>
      <c r="BQ226" s="242">
        <v>10</v>
      </c>
      <c r="BR226" s="242">
        <v>11</v>
      </c>
      <c r="BS226" s="242">
        <v>12</v>
      </c>
      <c r="BT226" s="242">
        <v>13</v>
      </c>
      <c r="BU226" s="242">
        <v>14</v>
      </c>
      <c r="BV226" s="242">
        <v>15</v>
      </c>
      <c r="BW226" s="242">
        <v>16</v>
      </c>
      <c r="BX226" s="242">
        <v>17</v>
      </c>
      <c r="BY226" s="242">
        <v>18</v>
      </c>
      <c r="BZ226" s="242">
        <v>19</v>
      </c>
      <c r="CA226" s="242">
        <v>20</v>
      </c>
      <c r="CB226" s="242">
        <v>21</v>
      </c>
      <c r="CC226" s="242">
        <v>22</v>
      </c>
      <c r="CD226" s="242">
        <v>23</v>
      </c>
      <c r="CE226" s="242">
        <v>24</v>
      </c>
      <c r="CF226" s="242">
        <v>25</v>
      </c>
      <c r="CG226" s="242">
        <v>26</v>
      </c>
      <c r="CH226" s="242">
        <v>27</v>
      </c>
      <c r="CI226" s="242">
        <v>28</v>
      </c>
      <c r="CJ226" s="242">
        <v>29</v>
      </c>
      <c r="CK226" s="242">
        <v>30</v>
      </c>
      <c r="CL226" s="242">
        <v>31</v>
      </c>
      <c r="CM226" s="242">
        <v>32</v>
      </c>
      <c r="CN226" s="242">
        <v>33</v>
      </c>
      <c r="CO226" s="242">
        <v>34</v>
      </c>
      <c r="CP226" s="243">
        <v>35</v>
      </c>
      <c r="CQ226" s="243">
        <v>36</v>
      </c>
      <c r="CR226" s="243">
        <v>37</v>
      </c>
      <c r="CS226" s="243">
        <v>38</v>
      </c>
      <c r="CT226" s="243">
        <v>39</v>
      </c>
      <c r="CU226" s="243">
        <v>40</v>
      </c>
      <c r="CV226" s="159"/>
    </row>
    <row r="227" spans="56:100" ht="22.5" customHeight="1" thickBot="1" x14ac:dyDescent="0.3">
      <c r="BD227" s="185"/>
      <c r="BE227" s="186"/>
      <c r="BF227" s="186"/>
      <c r="BG227" s="186"/>
      <c r="BH227" s="186"/>
      <c r="BI227" s="186"/>
      <c r="BJ227" s="186"/>
      <c r="BK227" s="186"/>
      <c r="BL227" s="186"/>
      <c r="BM227" s="186"/>
      <c r="BN227" s="186"/>
      <c r="BO227" s="186"/>
      <c r="BP227" s="186"/>
      <c r="BQ227" s="186"/>
      <c r="BR227" s="186"/>
      <c r="BS227" s="186"/>
      <c r="BT227" s="186"/>
      <c r="BU227" s="186"/>
      <c r="BV227" s="186"/>
      <c r="BW227" s="186"/>
      <c r="BX227" s="186"/>
      <c r="BY227" s="186"/>
      <c r="BZ227" s="186"/>
      <c r="CA227" s="186"/>
      <c r="CB227" s="186"/>
      <c r="CC227" s="186"/>
      <c r="CD227" s="186"/>
      <c r="CE227" s="186"/>
      <c r="CF227" s="186"/>
      <c r="CG227" s="186"/>
      <c r="CH227" s="186"/>
      <c r="CI227" s="186"/>
      <c r="CJ227" s="186"/>
      <c r="CK227" s="186"/>
      <c r="CL227" s="186"/>
      <c r="CM227" s="186"/>
      <c r="CN227" s="186"/>
      <c r="CO227" s="186"/>
      <c r="CP227" s="186"/>
      <c r="CQ227" s="186"/>
      <c r="CR227" s="186"/>
      <c r="CS227" s="186"/>
      <c r="CT227" s="186"/>
      <c r="CU227" s="186"/>
      <c r="CV227" s="187"/>
    </row>
    <row r="228" spans="56:100" ht="22.5" customHeight="1" thickTop="1" x14ac:dyDescent="0.25">
      <c r="BD228" s="146"/>
      <c r="BE228" s="147"/>
      <c r="BF228" s="147"/>
      <c r="BG228" s="147"/>
      <c r="BH228" s="147"/>
      <c r="BI228" s="147"/>
      <c r="BJ228" s="147"/>
      <c r="BK228" s="147"/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147"/>
      <c r="BW228" s="147"/>
      <c r="BX228" s="147"/>
      <c r="BY228" s="147"/>
      <c r="BZ228" s="147"/>
      <c r="CA228" s="147"/>
      <c r="CB228" s="147"/>
      <c r="CC228" s="147"/>
      <c r="CD228" s="147"/>
      <c r="CE228" s="147"/>
      <c r="CF228" s="147"/>
      <c r="CG228" s="147"/>
      <c r="CH228" s="147"/>
      <c r="CI228" s="147"/>
      <c r="CJ228" s="147"/>
      <c r="CK228" s="147"/>
      <c r="CL228" s="147"/>
      <c r="CM228" s="147"/>
      <c r="CN228" s="147"/>
      <c r="CO228" s="147"/>
      <c r="CP228" s="147"/>
      <c r="CQ228" s="147"/>
      <c r="CR228" s="147"/>
      <c r="CS228" s="147"/>
      <c r="CT228" s="147"/>
      <c r="CU228" s="147"/>
      <c r="CV228" s="148"/>
    </row>
    <row r="229" spans="56:100" ht="22.5" customHeight="1" x14ac:dyDescent="0.25">
      <c r="BD229" s="156"/>
      <c r="BE229" s="959"/>
      <c r="BF229" s="959"/>
      <c r="BG229" s="959"/>
      <c r="BH229" s="966"/>
      <c r="BI229" s="966"/>
      <c r="BJ229" s="158"/>
      <c r="BK229" s="158"/>
      <c r="BL229" s="158"/>
      <c r="BM229" s="158"/>
      <c r="BN229" s="158"/>
      <c r="BO229" s="158"/>
      <c r="BP229" s="158"/>
      <c r="BQ229" s="158"/>
      <c r="BR229" s="158"/>
      <c r="BS229" s="966"/>
      <c r="BT229" s="967"/>
      <c r="BU229" s="968"/>
      <c r="BV229" s="968"/>
      <c r="BW229" s="968"/>
      <c r="BX229" s="968"/>
      <c r="BY229" s="968"/>
      <c r="BZ229" s="969" t="s">
        <v>81</v>
      </c>
      <c r="CA229" s="969"/>
      <c r="CB229" s="969"/>
      <c r="CC229" s="158"/>
      <c r="CD229" s="158"/>
      <c r="CE229" s="158"/>
      <c r="CF229" s="158"/>
      <c r="CG229" s="158"/>
      <c r="CH229" s="158"/>
      <c r="CI229" s="158"/>
      <c r="CJ229" s="158"/>
      <c r="CK229" s="970"/>
      <c r="CL229" s="970"/>
      <c r="CM229" s="970"/>
      <c r="CN229" s="970"/>
      <c r="CO229" s="959"/>
      <c r="CP229" s="959"/>
      <c r="CQ229" s="960" t="s">
        <v>13</v>
      </c>
      <c r="CR229" s="960"/>
      <c r="CS229" s="960"/>
      <c r="CT229" s="961"/>
      <c r="CU229" s="961"/>
      <c r="CV229" s="159"/>
    </row>
    <row r="230" spans="56:100" ht="22.5" customHeight="1" x14ac:dyDescent="0.25">
      <c r="BD230" s="156"/>
      <c r="BE230" s="959"/>
      <c r="BF230" s="959"/>
      <c r="BG230" s="959"/>
      <c r="BH230" s="966"/>
      <c r="BI230" s="966"/>
      <c r="BJ230" s="158"/>
      <c r="BK230" s="158"/>
      <c r="BL230" s="158"/>
      <c r="BM230" s="158"/>
      <c r="BN230" s="158"/>
      <c r="BO230" s="158"/>
      <c r="BP230" s="158"/>
      <c r="BQ230" s="158"/>
      <c r="BR230" s="158"/>
      <c r="BS230" s="967"/>
      <c r="BT230" s="967"/>
      <c r="BU230" s="968"/>
      <c r="BV230" s="968"/>
      <c r="BW230" s="968"/>
      <c r="BX230" s="968"/>
      <c r="BY230" s="968"/>
      <c r="BZ230" s="969"/>
      <c r="CA230" s="969"/>
      <c r="CB230" s="969"/>
      <c r="CC230" s="158"/>
      <c r="CD230" s="158"/>
      <c r="CE230" s="158"/>
      <c r="CF230" s="158"/>
      <c r="CG230" s="158"/>
      <c r="CH230" s="158"/>
      <c r="CI230" s="158"/>
      <c r="CJ230" s="158"/>
      <c r="CK230" s="970"/>
      <c r="CL230" s="970"/>
      <c r="CM230" s="970"/>
      <c r="CN230" s="970"/>
      <c r="CO230" s="959"/>
      <c r="CP230" s="959"/>
      <c r="CQ230" s="960"/>
      <c r="CR230" s="960"/>
      <c r="CS230" s="960"/>
      <c r="CT230" s="961"/>
      <c r="CU230" s="961"/>
      <c r="CV230" s="159"/>
    </row>
    <row r="231" spans="56:100" ht="22.5" customHeight="1" x14ac:dyDescent="0.25">
      <c r="BD231" s="156"/>
      <c r="BE231" s="167"/>
      <c r="BF231" s="167"/>
      <c r="BG231" s="167"/>
      <c r="BH231" s="167"/>
      <c r="BI231" s="1070" t="s">
        <v>16</v>
      </c>
      <c r="BJ231" s="1070"/>
      <c r="BK231" s="237"/>
      <c r="BL231" s="238" t="s">
        <v>17</v>
      </c>
      <c r="BM231" s="1071"/>
      <c r="BN231" s="1071"/>
      <c r="BO231" s="1071"/>
      <c r="BP231" s="1071"/>
      <c r="BQ231" s="1071"/>
      <c r="BR231" s="1071"/>
      <c r="BS231" s="1071"/>
      <c r="BT231" s="1071"/>
      <c r="BU231" s="1071"/>
      <c r="BV231" s="1071"/>
      <c r="BW231" s="1071"/>
      <c r="BX231" s="1071"/>
      <c r="BY231" s="1071"/>
      <c r="BZ231" s="167"/>
      <c r="CA231" s="167"/>
      <c r="CB231" s="167"/>
      <c r="CC231" s="167"/>
      <c r="CD231" s="167"/>
      <c r="CE231" s="1070" t="s">
        <v>16</v>
      </c>
      <c r="CF231" s="1070"/>
      <c r="CG231" s="237"/>
      <c r="CH231" s="238" t="s">
        <v>17</v>
      </c>
      <c r="CI231" s="1071"/>
      <c r="CJ231" s="1071"/>
      <c r="CK231" s="1071"/>
      <c r="CL231" s="1071"/>
      <c r="CM231" s="1071"/>
      <c r="CN231" s="1071"/>
      <c r="CO231" s="1071"/>
      <c r="CP231" s="1071"/>
      <c r="CQ231" s="1071"/>
      <c r="CR231" s="1071"/>
      <c r="CS231" s="1071"/>
      <c r="CT231" s="1071"/>
      <c r="CU231" s="1071"/>
      <c r="CV231" s="159"/>
    </row>
    <row r="232" spans="56:100" ht="22.5" customHeight="1" x14ac:dyDescent="0.25">
      <c r="BD232" s="156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7"/>
      <c r="BQ232" s="167"/>
      <c r="BR232" s="167"/>
      <c r="BS232" s="167"/>
      <c r="BT232" s="167"/>
      <c r="BU232" s="167"/>
      <c r="BV232" s="167"/>
      <c r="BW232" s="167"/>
      <c r="BX232" s="167"/>
      <c r="BY232" s="167"/>
      <c r="BZ232" s="167"/>
      <c r="CA232" s="167"/>
      <c r="CB232" s="167"/>
      <c r="CC232" s="167"/>
      <c r="CD232" s="167"/>
      <c r="CE232" s="167"/>
      <c r="CF232" s="167"/>
      <c r="CG232" s="167"/>
      <c r="CH232" s="167"/>
      <c r="CI232" s="167"/>
      <c r="CJ232" s="167"/>
      <c r="CK232" s="167"/>
      <c r="CL232" s="167"/>
      <c r="CM232" s="167"/>
      <c r="CN232" s="167"/>
      <c r="CO232" s="167"/>
      <c r="CP232" s="171"/>
      <c r="CQ232" s="171"/>
      <c r="CR232" s="171"/>
      <c r="CS232" s="171"/>
      <c r="CT232" s="171"/>
      <c r="CU232" s="171"/>
      <c r="CV232" s="159"/>
    </row>
    <row r="233" spans="56:100" ht="22.5" customHeight="1" x14ac:dyDescent="0.35">
      <c r="BD233" s="156"/>
      <c r="BE233" s="239" t="s">
        <v>21</v>
      </c>
      <c r="BF233" s="240"/>
      <c r="BG233" s="241" t="s">
        <v>10</v>
      </c>
      <c r="BH233" s="242">
        <v>1</v>
      </c>
      <c r="BI233" s="242">
        <v>2</v>
      </c>
      <c r="BJ233" s="242">
        <v>3</v>
      </c>
      <c r="BK233" s="242">
        <v>4</v>
      </c>
      <c r="BL233" s="242">
        <v>5</v>
      </c>
      <c r="BM233" s="242">
        <v>6</v>
      </c>
      <c r="BN233" s="242">
        <v>7</v>
      </c>
      <c r="BO233" s="242">
        <v>8</v>
      </c>
      <c r="BP233" s="242">
        <v>9</v>
      </c>
      <c r="BQ233" s="242">
        <v>10</v>
      </c>
      <c r="BR233" s="242">
        <v>11</v>
      </c>
      <c r="BS233" s="242">
        <v>12</v>
      </c>
      <c r="BT233" s="242">
        <v>13</v>
      </c>
      <c r="BU233" s="242">
        <v>14</v>
      </c>
      <c r="BV233" s="242">
        <v>15</v>
      </c>
      <c r="BW233" s="242">
        <v>16</v>
      </c>
      <c r="BX233" s="242">
        <v>17</v>
      </c>
      <c r="BY233" s="242">
        <v>18</v>
      </c>
      <c r="BZ233" s="242">
        <v>19</v>
      </c>
      <c r="CA233" s="242">
        <v>20</v>
      </c>
      <c r="CB233" s="242">
        <v>21</v>
      </c>
      <c r="CC233" s="242">
        <v>22</v>
      </c>
      <c r="CD233" s="242">
        <v>23</v>
      </c>
      <c r="CE233" s="242">
        <v>24</v>
      </c>
      <c r="CF233" s="242">
        <v>25</v>
      </c>
      <c r="CG233" s="242">
        <v>26</v>
      </c>
      <c r="CH233" s="242">
        <v>27</v>
      </c>
      <c r="CI233" s="242">
        <v>28</v>
      </c>
      <c r="CJ233" s="242">
        <v>29</v>
      </c>
      <c r="CK233" s="242">
        <v>30</v>
      </c>
      <c r="CL233" s="242">
        <v>31</v>
      </c>
      <c r="CM233" s="242">
        <v>32</v>
      </c>
      <c r="CN233" s="242">
        <v>33</v>
      </c>
      <c r="CO233" s="242">
        <v>34</v>
      </c>
      <c r="CP233" s="243">
        <v>35</v>
      </c>
      <c r="CQ233" s="243">
        <v>36</v>
      </c>
      <c r="CR233" s="243">
        <v>37</v>
      </c>
      <c r="CS233" s="243">
        <v>38</v>
      </c>
      <c r="CT233" s="243">
        <v>39</v>
      </c>
      <c r="CU233" s="243">
        <v>40</v>
      </c>
      <c r="CV233" s="159"/>
    </row>
    <row r="234" spans="56:100" ht="22.5" customHeight="1" x14ac:dyDescent="0.25">
      <c r="BD234" s="156"/>
      <c r="BE234" s="175"/>
      <c r="BF234" s="176"/>
      <c r="BG234" s="177"/>
      <c r="BH234" s="178"/>
      <c r="BI234" s="178"/>
      <c r="BJ234" s="178"/>
      <c r="BK234" s="178"/>
      <c r="BL234" s="178"/>
      <c r="BM234" s="178"/>
      <c r="BN234" s="178"/>
      <c r="BO234" s="178"/>
      <c r="BP234" s="178"/>
      <c r="BQ234" s="178"/>
      <c r="BR234" s="178"/>
      <c r="BS234" s="178"/>
      <c r="BT234" s="178"/>
      <c r="BU234" s="178"/>
      <c r="BV234" s="178"/>
      <c r="BW234" s="178"/>
      <c r="BX234" s="178"/>
      <c r="BY234" s="178"/>
      <c r="BZ234" s="178"/>
      <c r="CA234" s="178"/>
      <c r="CB234" s="178"/>
      <c r="CC234" s="178"/>
      <c r="CD234" s="178"/>
      <c r="CE234" s="178"/>
      <c r="CF234" s="178"/>
      <c r="CG234" s="178"/>
      <c r="CH234" s="178"/>
      <c r="CI234" s="178"/>
      <c r="CJ234" s="178"/>
      <c r="CK234" s="178"/>
      <c r="CL234" s="178"/>
      <c r="CM234" s="178"/>
      <c r="CN234" s="178"/>
      <c r="CO234" s="178"/>
      <c r="CP234" s="179"/>
      <c r="CQ234" s="179"/>
      <c r="CR234" s="179"/>
      <c r="CS234" s="179"/>
      <c r="CT234" s="179"/>
      <c r="CU234" s="179"/>
      <c r="CV234" s="159"/>
    </row>
    <row r="235" spans="56:100" ht="22.5" customHeight="1" x14ac:dyDescent="0.35">
      <c r="BD235" s="156"/>
      <c r="BE235" s="244" t="s">
        <v>21</v>
      </c>
      <c r="BF235" s="245"/>
      <c r="BG235" s="246" t="s">
        <v>10</v>
      </c>
      <c r="BH235" s="242">
        <v>1</v>
      </c>
      <c r="BI235" s="242">
        <v>2</v>
      </c>
      <c r="BJ235" s="242">
        <v>3</v>
      </c>
      <c r="BK235" s="242">
        <v>4</v>
      </c>
      <c r="BL235" s="242">
        <v>5</v>
      </c>
      <c r="BM235" s="242">
        <v>6</v>
      </c>
      <c r="BN235" s="242">
        <v>7</v>
      </c>
      <c r="BO235" s="242">
        <v>8</v>
      </c>
      <c r="BP235" s="242">
        <v>9</v>
      </c>
      <c r="BQ235" s="242">
        <v>10</v>
      </c>
      <c r="BR235" s="242">
        <v>11</v>
      </c>
      <c r="BS235" s="242">
        <v>12</v>
      </c>
      <c r="BT235" s="242">
        <v>13</v>
      </c>
      <c r="BU235" s="242">
        <v>14</v>
      </c>
      <c r="BV235" s="242">
        <v>15</v>
      </c>
      <c r="BW235" s="242">
        <v>16</v>
      </c>
      <c r="BX235" s="242">
        <v>17</v>
      </c>
      <c r="BY235" s="242">
        <v>18</v>
      </c>
      <c r="BZ235" s="242">
        <v>19</v>
      </c>
      <c r="CA235" s="242">
        <v>20</v>
      </c>
      <c r="CB235" s="242">
        <v>21</v>
      </c>
      <c r="CC235" s="242">
        <v>22</v>
      </c>
      <c r="CD235" s="242">
        <v>23</v>
      </c>
      <c r="CE235" s="242">
        <v>24</v>
      </c>
      <c r="CF235" s="242">
        <v>25</v>
      </c>
      <c r="CG235" s="242">
        <v>26</v>
      </c>
      <c r="CH235" s="242">
        <v>27</v>
      </c>
      <c r="CI235" s="242">
        <v>28</v>
      </c>
      <c r="CJ235" s="242">
        <v>29</v>
      </c>
      <c r="CK235" s="242">
        <v>30</v>
      </c>
      <c r="CL235" s="242">
        <v>31</v>
      </c>
      <c r="CM235" s="242">
        <v>32</v>
      </c>
      <c r="CN235" s="242">
        <v>33</v>
      </c>
      <c r="CO235" s="242">
        <v>34</v>
      </c>
      <c r="CP235" s="243">
        <v>35</v>
      </c>
      <c r="CQ235" s="243">
        <v>36</v>
      </c>
      <c r="CR235" s="243">
        <v>37</v>
      </c>
      <c r="CS235" s="243">
        <v>38</v>
      </c>
      <c r="CT235" s="243">
        <v>39</v>
      </c>
      <c r="CU235" s="243">
        <v>40</v>
      </c>
      <c r="CV235" s="159"/>
    </row>
    <row r="236" spans="56:100" ht="22.5" customHeight="1" thickBot="1" x14ac:dyDescent="0.3">
      <c r="BD236" s="185"/>
      <c r="BE236" s="186"/>
      <c r="BF236" s="186"/>
      <c r="BG236" s="186"/>
      <c r="BH236" s="186"/>
      <c r="BI236" s="186"/>
      <c r="BJ236" s="186"/>
      <c r="BK236" s="186"/>
      <c r="BL236" s="186"/>
      <c r="BM236" s="186"/>
      <c r="BN236" s="186"/>
      <c r="BO236" s="186"/>
      <c r="BP236" s="186"/>
      <c r="BQ236" s="186"/>
      <c r="BR236" s="186"/>
      <c r="BS236" s="186"/>
      <c r="BT236" s="186"/>
      <c r="BU236" s="186"/>
      <c r="BV236" s="186"/>
      <c r="BW236" s="186"/>
      <c r="BX236" s="186"/>
      <c r="BY236" s="186"/>
      <c r="BZ236" s="186"/>
      <c r="CA236" s="186"/>
      <c r="CB236" s="186"/>
      <c r="CC236" s="186"/>
      <c r="CD236" s="186"/>
      <c r="CE236" s="186"/>
      <c r="CF236" s="186"/>
      <c r="CG236" s="186"/>
      <c r="CH236" s="186"/>
      <c r="CI236" s="186"/>
      <c r="CJ236" s="186"/>
      <c r="CK236" s="186"/>
      <c r="CL236" s="186"/>
      <c r="CM236" s="186"/>
      <c r="CN236" s="186"/>
      <c r="CO236" s="186"/>
      <c r="CP236" s="186"/>
      <c r="CQ236" s="186"/>
      <c r="CR236" s="186"/>
      <c r="CS236" s="186"/>
      <c r="CT236" s="186"/>
      <c r="CU236" s="186"/>
      <c r="CV236" s="187"/>
    </row>
    <row r="237" spans="56:100" ht="22.5" customHeight="1" thickTop="1" x14ac:dyDescent="0.25">
      <c r="BD237" s="146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7"/>
      <c r="CA237" s="147"/>
      <c r="CB237" s="147"/>
      <c r="CC237" s="147"/>
      <c r="CD237" s="147"/>
      <c r="CE237" s="147"/>
      <c r="CF237" s="147"/>
      <c r="CG237" s="147"/>
      <c r="CH237" s="147"/>
      <c r="CI237" s="147"/>
      <c r="CJ237" s="147"/>
      <c r="CK237" s="147"/>
      <c r="CL237" s="147"/>
      <c r="CM237" s="147"/>
      <c r="CN237" s="147"/>
      <c r="CO237" s="147"/>
      <c r="CP237" s="147"/>
      <c r="CQ237" s="147"/>
      <c r="CR237" s="147"/>
      <c r="CS237" s="147"/>
      <c r="CT237" s="147"/>
      <c r="CU237" s="147"/>
      <c r="CV237" s="148"/>
    </row>
    <row r="238" spans="56:100" ht="22.5" customHeight="1" x14ac:dyDescent="0.25">
      <c r="BD238" s="156"/>
      <c r="BE238" s="959"/>
      <c r="BF238" s="959"/>
      <c r="BG238" s="959"/>
      <c r="BH238" s="966"/>
      <c r="BI238" s="966"/>
      <c r="BJ238" s="158"/>
      <c r="BK238" s="158"/>
      <c r="BL238" s="158"/>
      <c r="BM238" s="158"/>
      <c r="BN238" s="158"/>
      <c r="BO238" s="158"/>
      <c r="BP238" s="158"/>
      <c r="BQ238" s="158"/>
      <c r="BR238" s="158"/>
      <c r="BS238" s="966"/>
      <c r="BT238" s="967"/>
      <c r="BU238" s="968"/>
      <c r="BV238" s="968"/>
      <c r="BW238" s="968"/>
      <c r="BX238" s="968"/>
      <c r="BY238" s="968"/>
      <c r="BZ238" s="969" t="s">
        <v>81</v>
      </c>
      <c r="CA238" s="969"/>
      <c r="CB238" s="969"/>
      <c r="CC238" s="158"/>
      <c r="CD238" s="158"/>
      <c r="CE238" s="158"/>
      <c r="CF238" s="158"/>
      <c r="CG238" s="158"/>
      <c r="CH238" s="158"/>
      <c r="CI238" s="158"/>
      <c r="CJ238" s="158"/>
      <c r="CK238" s="970"/>
      <c r="CL238" s="970"/>
      <c r="CM238" s="970"/>
      <c r="CN238" s="970"/>
      <c r="CO238" s="959"/>
      <c r="CP238" s="959"/>
      <c r="CQ238" s="960" t="s">
        <v>13</v>
      </c>
      <c r="CR238" s="960"/>
      <c r="CS238" s="960"/>
      <c r="CT238" s="961"/>
      <c r="CU238" s="961"/>
      <c r="CV238" s="159"/>
    </row>
    <row r="239" spans="56:100" ht="22.5" customHeight="1" x14ac:dyDescent="0.25">
      <c r="BD239" s="156"/>
      <c r="BE239" s="959"/>
      <c r="BF239" s="959"/>
      <c r="BG239" s="959"/>
      <c r="BH239" s="966"/>
      <c r="BI239" s="966"/>
      <c r="BJ239" s="158"/>
      <c r="BK239" s="158"/>
      <c r="BL239" s="158"/>
      <c r="BM239" s="158"/>
      <c r="BN239" s="158"/>
      <c r="BO239" s="158"/>
      <c r="BP239" s="158"/>
      <c r="BQ239" s="158"/>
      <c r="BR239" s="158"/>
      <c r="BS239" s="967"/>
      <c r="BT239" s="967"/>
      <c r="BU239" s="968"/>
      <c r="BV239" s="968"/>
      <c r="BW239" s="968"/>
      <c r="BX239" s="968"/>
      <c r="BY239" s="968"/>
      <c r="BZ239" s="969"/>
      <c r="CA239" s="969"/>
      <c r="CB239" s="969"/>
      <c r="CC239" s="158"/>
      <c r="CD239" s="158"/>
      <c r="CE239" s="158"/>
      <c r="CF239" s="158"/>
      <c r="CG239" s="158"/>
      <c r="CH239" s="158"/>
      <c r="CI239" s="158"/>
      <c r="CJ239" s="158"/>
      <c r="CK239" s="970"/>
      <c r="CL239" s="970"/>
      <c r="CM239" s="970"/>
      <c r="CN239" s="970"/>
      <c r="CO239" s="959"/>
      <c r="CP239" s="959"/>
      <c r="CQ239" s="960"/>
      <c r="CR239" s="960"/>
      <c r="CS239" s="960"/>
      <c r="CT239" s="961"/>
      <c r="CU239" s="961"/>
      <c r="CV239" s="159"/>
    </row>
    <row r="240" spans="56:100" ht="22.5" customHeight="1" x14ac:dyDescent="0.25">
      <c r="BD240" s="156"/>
      <c r="BE240" s="167"/>
      <c r="BF240" s="167"/>
      <c r="BG240" s="167"/>
      <c r="BH240" s="167"/>
      <c r="BI240" s="1070" t="s">
        <v>16</v>
      </c>
      <c r="BJ240" s="1070"/>
      <c r="BK240" s="237"/>
      <c r="BL240" s="238" t="s">
        <v>17</v>
      </c>
      <c r="BM240" s="1071"/>
      <c r="BN240" s="1071"/>
      <c r="BO240" s="1071"/>
      <c r="BP240" s="1071"/>
      <c r="BQ240" s="1071"/>
      <c r="BR240" s="1071"/>
      <c r="BS240" s="1071"/>
      <c r="BT240" s="1071"/>
      <c r="BU240" s="1071"/>
      <c r="BV240" s="1071"/>
      <c r="BW240" s="1071"/>
      <c r="BX240" s="1071"/>
      <c r="BY240" s="1071"/>
      <c r="BZ240" s="167"/>
      <c r="CA240" s="167"/>
      <c r="CB240" s="167"/>
      <c r="CC240" s="167"/>
      <c r="CD240" s="167"/>
      <c r="CE240" s="1070" t="s">
        <v>16</v>
      </c>
      <c r="CF240" s="1070"/>
      <c r="CG240" s="237"/>
      <c r="CH240" s="238" t="s">
        <v>17</v>
      </c>
      <c r="CI240" s="1071"/>
      <c r="CJ240" s="1071"/>
      <c r="CK240" s="1071"/>
      <c r="CL240" s="1071"/>
      <c r="CM240" s="1071"/>
      <c r="CN240" s="1071"/>
      <c r="CO240" s="1071"/>
      <c r="CP240" s="1071"/>
      <c r="CQ240" s="1071"/>
      <c r="CR240" s="1071"/>
      <c r="CS240" s="1071"/>
      <c r="CT240" s="1071"/>
      <c r="CU240" s="1071"/>
      <c r="CV240" s="159"/>
    </row>
    <row r="241" spans="56:100" ht="22.5" customHeight="1" x14ac:dyDescent="0.25">
      <c r="BD241" s="156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7"/>
      <c r="BQ241" s="167"/>
      <c r="BR241" s="167"/>
      <c r="BS241" s="167"/>
      <c r="BT241" s="167"/>
      <c r="BU241" s="167"/>
      <c r="BV241" s="167"/>
      <c r="BW241" s="167"/>
      <c r="BX241" s="167"/>
      <c r="BY241" s="167"/>
      <c r="BZ241" s="167"/>
      <c r="CA241" s="167"/>
      <c r="CB241" s="167"/>
      <c r="CC241" s="167"/>
      <c r="CD241" s="167"/>
      <c r="CE241" s="167"/>
      <c r="CF241" s="167"/>
      <c r="CG241" s="167"/>
      <c r="CH241" s="167"/>
      <c r="CI241" s="167"/>
      <c r="CJ241" s="167"/>
      <c r="CK241" s="167"/>
      <c r="CL241" s="167"/>
      <c r="CM241" s="167"/>
      <c r="CN241" s="167"/>
      <c r="CO241" s="167"/>
      <c r="CP241" s="171"/>
      <c r="CQ241" s="171"/>
      <c r="CR241" s="171"/>
      <c r="CS241" s="171"/>
      <c r="CT241" s="171"/>
      <c r="CU241" s="171"/>
      <c r="CV241" s="159"/>
    </row>
    <row r="242" spans="56:100" ht="22.5" customHeight="1" x14ac:dyDescent="0.35">
      <c r="BD242" s="156"/>
      <c r="BE242" s="239" t="s">
        <v>21</v>
      </c>
      <c r="BF242" s="240"/>
      <c r="BG242" s="241" t="s">
        <v>10</v>
      </c>
      <c r="BH242" s="242">
        <v>1</v>
      </c>
      <c r="BI242" s="242">
        <v>2</v>
      </c>
      <c r="BJ242" s="242">
        <v>3</v>
      </c>
      <c r="BK242" s="242">
        <v>4</v>
      </c>
      <c r="BL242" s="242">
        <v>5</v>
      </c>
      <c r="BM242" s="242">
        <v>6</v>
      </c>
      <c r="BN242" s="242">
        <v>7</v>
      </c>
      <c r="BO242" s="242">
        <v>8</v>
      </c>
      <c r="BP242" s="242">
        <v>9</v>
      </c>
      <c r="BQ242" s="242">
        <v>10</v>
      </c>
      <c r="BR242" s="242">
        <v>11</v>
      </c>
      <c r="BS242" s="242">
        <v>12</v>
      </c>
      <c r="BT242" s="242">
        <v>13</v>
      </c>
      <c r="BU242" s="242">
        <v>14</v>
      </c>
      <c r="BV242" s="242">
        <v>15</v>
      </c>
      <c r="BW242" s="242">
        <v>16</v>
      </c>
      <c r="BX242" s="242">
        <v>17</v>
      </c>
      <c r="BY242" s="242">
        <v>18</v>
      </c>
      <c r="BZ242" s="242">
        <v>19</v>
      </c>
      <c r="CA242" s="242">
        <v>20</v>
      </c>
      <c r="CB242" s="242">
        <v>21</v>
      </c>
      <c r="CC242" s="242">
        <v>22</v>
      </c>
      <c r="CD242" s="242">
        <v>23</v>
      </c>
      <c r="CE242" s="242">
        <v>24</v>
      </c>
      <c r="CF242" s="242">
        <v>25</v>
      </c>
      <c r="CG242" s="242">
        <v>26</v>
      </c>
      <c r="CH242" s="242">
        <v>27</v>
      </c>
      <c r="CI242" s="242">
        <v>28</v>
      </c>
      <c r="CJ242" s="242">
        <v>29</v>
      </c>
      <c r="CK242" s="242">
        <v>30</v>
      </c>
      <c r="CL242" s="242">
        <v>31</v>
      </c>
      <c r="CM242" s="242">
        <v>32</v>
      </c>
      <c r="CN242" s="242">
        <v>33</v>
      </c>
      <c r="CO242" s="242">
        <v>34</v>
      </c>
      <c r="CP242" s="243">
        <v>35</v>
      </c>
      <c r="CQ242" s="243">
        <v>36</v>
      </c>
      <c r="CR242" s="243">
        <v>37</v>
      </c>
      <c r="CS242" s="243">
        <v>38</v>
      </c>
      <c r="CT242" s="243">
        <v>39</v>
      </c>
      <c r="CU242" s="243">
        <v>40</v>
      </c>
      <c r="CV242" s="159"/>
    </row>
    <row r="243" spans="56:100" ht="22.5" customHeight="1" x14ac:dyDescent="0.25">
      <c r="BD243" s="156"/>
      <c r="BE243" s="175"/>
      <c r="BF243" s="176"/>
      <c r="BG243" s="177"/>
      <c r="BH243" s="178"/>
      <c r="BI243" s="178"/>
      <c r="BJ243" s="178"/>
      <c r="BK243" s="178"/>
      <c r="BL243" s="178"/>
      <c r="BM243" s="178"/>
      <c r="BN243" s="178"/>
      <c r="BO243" s="178"/>
      <c r="BP243" s="178"/>
      <c r="BQ243" s="178"/>
      <c r="BR243" s="178"/>
      <c r="BS243" s="178"/>
      <c r="BT243" s="178"/>
      <c r="BU243" s="178"/>
      <c r="BV243" s="178"/>
      <c r="BW243" s="178"/>
      <c r="BX243" s="178"/>
      <c r="BY243" s="178"/>
      <c r="BZ243" s="178"/>
      <c r="CA243" s="178"/>
      <c r="CB243" s="178"/>
      <c r="CC243" s="178"/>
      <c r="CD243" s="178"/>
      <c r="CE243" s="178"/>
      <c r="CF243" s="178"/>
      <c r="CG243" s="178"/>
      <c r="CH243" s="178"/>
      <c r="CI243" s="178"/>
      <c r="CJ243" s="178"/>
      <c r="CK243" s="178"/>
      <c r="CL243" s="178"/>
      <c r="CM243" s="178"/>
      <c r="CN243" s="178"/>
      <c r="CO243" s="178"/>
      <c r="CP243" s="179"/>
      <c r="CQ243" s="179"/>
      <c r="CR243" s="179"/>
      <c r="CS243" s="179"/>
      <c r="CT243" s="179"/>
      <c r="CU243" s="179"/>
      <c r="CV243" s="159"/>
    </row>
    <row r="244" spans="56:100" ht="22.5" customHeight="1" x14ac:dyDescent="0.35">
      <c r="BD244" s="156"/>
      <c r="BE244" s="244" t="s">
        <v>21</v>
      </c>
      <c r="BF244" s="245"/>
      <c r="BG244" s="246" t="s">
        <v>10</v>
      </c>
      <c r="BH244" s="242">
        <v>1</v>
      </c>
      <c r="BI244" s="242">
        <v>2</v>
      </c>
      <c r="BJ244" s="242">
        <v>3</v>
      </c>
      <c r="BK244" s="242">
        <v>4</v>
      </c>
      <c r="BL244" s="242">
        <v>5</v>
      </c>
      <c r="BM244" s="242">
        <v>6</v>
      </c>
      <c r="BN244" s="242">
        <v>7</v>
      </c>
      <c r="BO244" s="242">
        <v>8</v>
      </c>
      <c r="BP244" s="242">
        <v>9</v>
      </c>
      <c r="BQ244" s="242">
        <v>10</v>
      </c>
      <c r="BR244" s="242">
        <v>11</v>
      </c>
      <c r="BS244" s="242">
        <v>12</v>
      </c>
      <c r="BT244" s="242">
        <v>13</v>
      </c>
      <c r="BU244" s="242">
        <v>14</v>
      </c>
      <c r="BV244" s="242">
        <v>15</v>
      </c>
      <c r="BW244" s="242">
        <v>16</v>
      </c>
      <c r="BX244" s="242">
        <v>17</v>
      </c>
      <c r="BY244" s="242">
        <v>18</v>
      </c>
      <c r="BZ244" s="242">
        <v>19</v>
      </c>
      <c r="CA244" s="242">
        <v>20</v>
      </c>
      <c r="CB244" s="242">
        <v>21</v>
      </c>
      <c r="CC244" s="242">
        <v>22</v>
      </c>
      <c r="CD244" s="242">
        <v>23</v>
      </c>
      <c r="CE244" s="242">
        <v>24</v>
      </c>
      <c r="CF244" s="242">
        <v>25</v>
      </c>
      <c r="CG244" s="242">
        <v>26</v>
      </c>
      <c r="CH244" s="242">
        <v>27</v>
      </c>
      <c r="CI244" s="242">
        <v>28</v>
      </c>
      <c r="CJ244" s="242">
        <v>29</v>
      </c>
      <c r="CK244" s="242">
        <v>30</v>
      </c>
      <c r="CL244" s="242">
        <v>31</v>
      </c>
      <c r="CM244" s="242">
        <v>32</v>
      </c>
      <c r="CN244" s="242">
        <v>33</v>
      </c>
      <c r="CO244" s="242">
        <v>34</v>
      </c>
      <c r="CP244" s="243">
        <v>35</v>
      </c>
      <c r="CQ244" s="243">
        <v>36</v>
      </c>
      <c r="CR244" s="243">
        <v>37</v>
      </c>
      <c r="CS244" s="243">
        <v>38</v>
      </c>
      <c r="CT244" s="243">
        <v>39</v>
      </c>
      <c r="CU244" s="243">
        <v>40</v>
      </c>
      <c r="CV244" s="159"/>
    </row>
    <row r="245" spans="56:100" ht="22.5" customHeight="1" thickBot="1" x14ac:dyDescent="0.3">
      <c r="BD245" s="185"/>
      <c r="BE245" s="186"/>
      <c r="BF245" s="186"/>
      <c r="BG245" s="186"/>
      <c r="BH245" s="186"/>
      <c r="BI245" s="186"/>
      <c r="BJ245" s="186"/>
      <c r="BK245" s="186"/>
      <c r="BL245" s="186"/>
      <c r="BM245" s="186"/>
      <c r="BN245" s="186"/>
      <c r="BO245" s="186"/>
      <c r="BP245" s="186"/>
      <c r="BQ245" s="186"/>
      <c r="BR245" s="186"/>
      <c r="BS245" s="186"/>
      <c r="BT245" s="186"/>
      <c r="BU245" s="186"/>
      <c r="BV245" s="186"/>
      <c r="BW245" s="186"/>
      <c r="BX245" s="186"/>
      <c r="BY245" s="186"/>
      <c r="BZ245" s="186"/>
      <c r="CA245" s="186"/>
      <c r="CB245" s="186"/>
      <c r="CC245" s="186"/>
      <c r="CD245" s="186"/>
      <c r="CE245" s="186"/>
      <c r="CF245" s="186"/>
      <c r="CG245" s="186"/>
      <c r="CH245" s="186"/>
      <c r="CI245" s="186"/>
      <c r="CJ245" s="186"/>
      <c r="CK245" s="186"/>
      <c r="CL245" s="186"/>
      <c r="CM245" s="186"/>
      <c r="CN245" s="186"/>
      <c r="CO245" s="186"/>
      <c r="CP245" s="186"/>
      <c r="CQ245" s="186"/>
      <c r="CR245" s="186"/>
      <c r="CS245" s="186"/>
      <c r="CT245" s="186"/>
      <c r="CU245" s="186"/>
      <c r="CV245" s="187"/>
    </row>
    <row r="246" spans="56:100" ht="22.5" customHeight="1" thickTop="1" x14ac:dyDescent="0.25">
      <c r="BD246" s="146"/>
      <c r="BE246" s="147"/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/>
      <c r="CA246" s="147"/>
      <c r="CB246" s="147"/>
      <c r="CC246" s="147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7"/>
      <c r="CO246" s="147"/>
      <c r="CP246" s="147"/>
      <c r="CQ246" s="147"/>
      <c r="CR246" s="147"/>
      <c r="CS246" s="147"/>
      <c r="CT246" s="147"/>
      <c r="CU246" s="147"/>
      <c r="CV246" s="148"/>
    </row>
    <row r="247" spans="56:100" ht="22.5" customHeight="1" x14ac:dyDescent="0.25">
      <c r="BD247" s="156"/>
      <c r="BE247" s="959"/>
      <c r="BF247" s="959"/>
      <c r="BG247" s="959"/>
      <c r="BH247" s="966"/>
      <c r="BI247" s="966"/>
      <c r="BJ247" s="158"/>
      <c r="BK247" s="158"/>
      <c r="BL247" s="158"/>
      <c r="BM247" s="158"/>
      <c r="BN247" s="158"/>
      <c r="BO247" s="158"/>
      <c r="BP247" s="158"/>
      <c r="BQ247" s="158"/>
      <c r="BR247" s="158"/>
      <c r="BS247" s="966"/>
      <c r="BT247" s="967"/>
      <c r="BU247" s="968"/>
      <c r="BV247" s="968"/>
      <c r="BW247" s="968"/>
      <c r="BX247" s="968"/>
      <c r="BY247" s="968"/>
      <c r="BZ247" s="969" t="s">
        <v>81</v>
      </c>
      <c r="CA247" s="969"/>
      <c r="CB247" s="969"/>
      <c r="CC247" s="158"/>
      <c r="CD247" s="158"/>
      <c r="CE247" s="158"/>
      <c r="CF247" s="158"/>
      <c r="CG247" s="158"/>
      <c r="CH247" s="158"/>
      <c r="CI247" s="158"/>
      <c r="CJ247" s="158"/>
      <c r="CK247" s="970"/>
      <c r="CL247" s="970"/>
      <c r="CM247" s="970"/>
      <c r="CN247" s="970"/>
      <c r="CO247" s="959"/>
      <c r="CP247" s="959"/>
      <c r="CQ247" s="960" t="s">
        <v>13</v>
      </c>
      <c r="CR247" s="960"/>
      <c r="CS247" s="960"/>
      <c r="CT247" s="961"/>
      <c r="CU247" s="961"/>
      <c r="CV247" s="159"/>
    </row>
    <row r="248" spans="56:100" ht="22.5" customHeight="1" x14ac:dyDescent="0.25">
      <c r="BD248" s="156"/>
      <c r="BE248" s="959"/>
      <c r="BF248" s="959"/>
      <c r="BG248" s="959"/>
      <c r="BH248" s="966"/>
      <c r="BI248" s="966"/>
      <c r="BJ248" s="158"/>
      <c r="BK248" s="158"/>
      <c r="BL248" s="158"/>
      <c r="BM248" s="158"/>
      <c r="BN248" s="158"/>
      <c r="BO248" s="158"/>
      <c r="BP248" s="158"/>
      <c r="BQ248" s="158"/>
      <c r="BR248" s="158"/>
      <c r="BS248" s="967"/>
      <c r="BT248" s="967"/>
      <c r="BU248" s="968"/>
      <c r="BV248" s="968"/>
      <c r="BW248" s="968"/>
      <c r="BX248" s="968"/>
      <c r="BY248" s="968"/>
      <c r="BZ248" s="969"/>
      <c r="CA248" s="969"/>
      <c r="CB248" s="969"/>
      <c r="CC248" s="158"/>
      <c r="CD248" s="158"/>
      <c r="CE248" s="158"/>
      <c r="CF248" s="158"/>
      <c r="CG248" s="158"/>
      <c r="CH248" s="158"/>
      <c r="CI248" s="158"/>
      <c r="CJ248" s="158"/>
      <c r="CK248" s="970"/>
      <c r="CL248" s="970"/>
      <c r="CM248" s="970"/>
      <c r="CN248" s="970"/>
      <c r="CO248" s="959"/>
      <c r="CP248" s="959"/>
      <c r="CQ248" s="960"/>
      <c r="CR248" s="960"/>
      <c r="CS248" s="960"/>
      <c r="CT248" s="961"/>
      <c r="CU248" s="961"/>
      <c r="CV248" s="159"/>
    </row>
    <row r="249" spans="56:100" ht="22.5" customHeight="1" x14ac:dyDescent="0.25">
      <c r="BD249" s="156"/>
      <c r="BE249" s="167"/>
      <c r="BF249" s="167"/>
      <c r="BG249" s="167"/>
      <c r="BH249" s="167"/>
      <c r="BI249" s="1070" t="s">
        <v>16</v>
      </c>
      <c r="BJ249" s="1070"/>
      <c r="BK249" s="237"/>
      <c r="BL249" s="238" t="s">
        <v>17</v>
      </c>
      <c r="BM249" s="1071"/>
      <c r="BN249" s="1071"/>
      <c r="BO249" s="1071"/>
      <c r="BP249" s="1071"/>
      <c r="BQ249" s="1071"/>
      <c r="BR249" s="1071"/>
      <c r="BS249" s="1071"/>
      <c r="BT249" s="1071"/>
      <c r="BU249" s="1071"/>
      <c r="BV249" s="1071"/>
      <c r="BW249" s="1071"/>
      <c r="BX249" s="1071"/>
      <c r="BY249" s="1071"/>
      <c r="BZ249" s="167"/>
      <c r="CA249" s="167"/>
      <c r="CB249" s="167"/>
      <c r="CC249" s="167"/>
      <c r="CD249" s="167"/>
      <c r="CE249" s="1070" t="s">
        <v>16</v>
      </c>
      <c r="CF249" s="1070"/>
      <c r="CG249" s="237"/>
      <c r="CH249" s="238" t="s">
        <v>17</v>
      </c>
      <c r="CI249" s="1071"/>
      <c r="CJ249" s="1071"/>
      <c r="CK249" s="1071"/>
      <c r="CL249" s="1071"/>
      <c r="CM249" s="1071"/>
      <c r="CN249" s="1071"/>
      <c r="CO249" s="1071"/>
      <c r="CP249" s="1071"/>
      <c r="CQ249" s="1071"/>
      <c r="CR249" s="1071"/>
      <c r="CS249" s="1071"/>
      <c r="CT249" s="1071"/>
      <c r="CU249" s="1071"/>
      <c r="CV249" s="159"/>
    </row>
    <row r="250" spans="56:100" ht="22.5" customHeight="1" x14ac:dyDescent="0.25">
      <c r="BD250" s="156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7"/>
      <c r="BQ250" s="167"/>
      <c r="BR250" s="167"/>
      <c r="BS250" s="167"/>
      <c r="BT250" s="167"/>
      <c r="BU250" s="167"/>
      <c r="BV250" s="167"/>
      <c r="BW250" s="167"/>
      <c r="BX250" s="167"/>
      <c r="BY250" s="167"/>
      <c r="BZ250" s="167"/>
      <c r="CA250" s="167"/>
      <c r="CB250" s="167"/>
      <c r="CC250" s="167"/>
      <c r="CD250" s="167"/>
      <c r="CE250" s="167"/>
      <c r="CF250" s="167"/>
      <c r="CG250" s="167"/>
      <c r="CH250" s="167"/>
      <c r="CI250" s="167"/>
      <c r="CJ250" s="167"/>
      <c r="CK250" s="167"/>
      <c r="CL250" s="167"/>
      <c r="CM250" s="167"/>
      <c r="CN250" s="167"/>
      <c r="CO250" s="167"/>
      <c r="CP250" s="171"/>
      <c r="CQ250" s="171"/>
      <c r="CR250" s="171"/>
      <c r="CS250" s="171"/>
      <c r="CT250" s="171"/>
      <c r="CU250" s="171"/>
      <c r="CV250" s="159"/>
    </row>
    <row r="251" spans="56:100" ht="22.5" customHeight="1" x14ac:dyDescent="0.35">
      <c r="BD251" s="156"/>
      <c r="BE251" s="239" t="s">
        <v>21</v>
      </c>
      <c r="BF251" s="240"/>
      <c r="BG251" s="241" t="s">
        <v>10</v>
      </c>
      <c r="BH251" s="242">
        <v>1</v>
      </c>
      <c r="BI251" s="242">
        <v>2</v>
      </c>
      <c r="BJ251" s="242">
        <v>3</v>
      </c>
      <c r="BK251" s="242">
        <v>4</v>
      </c>
      <c r="BL251" s="242">
        <v>5</v>
      </c>
      <c r="BM251" s="242">
        <v>6</v>
      </c>
      <c r="BN251" s="242">
        <v>7</v>
      </c>
      <c r="BO251" s="242">
        <v>8</v>
      </c>
      <c r="BP251" s="242">
        <v>9</v>
      </c>
      <c r="BQ251" s="242">
        <v>10</v>
      </c>
      <c r="BR251" s="242">
        <v>11</v>
      </c>
      <c r="BS251" s="242">
        <v>12</v>
      </c>
      <c r="BT251" s="242">
        <v>13</v>
      </c>
      <c r="BU251" s="242">
        <v>14</v>
      </c>
      <c r="BV251" s="242">
        <v>15</v>
      </c>
      <c r="BW251" s="242">
        <v>16</v>
      </c>
      <c r="BX251" s="242">
        <v>17</v>
      </c>
      <c r="BY251" s="242">
        <v>18</v>
      </c>
      <c r="BZ251" s="242">
        <v>19</v>
      </c>
      <c r="CA251" s="242">
        <v>20</v>
      </c>
      <c r="CB251" s="242">
        <v>21</v>
      </c>
      <c r="CC251" s="242">
        <v>22</v>
      </c>
      <c r="CD251" s="242">
        <v>23</v>
      </c>
      <c r="CE251" s="242">
        <v>24</v>
      </c>
      <c r="CF251" s="242">
        <v>25</v>
      </c>
      <c r="CG251" s="242">
        <v>26</v>
      </c>
      <c r="CH251" s="242">
        <v>27</v>
      </c>
      <c r="CI251" s="242">
        <v>28</v>
      </c>
      <c r="CJ251" s="242">
        <v>29</v>
      </c>
      <c r="CK251" s="242">
        <v>30</v>
      </c>
      <c r="CL251" s="242">
        <v>31</v>
      </c>
      <c r="CM251" s="242">
        <v>32</v>
      </c>
      <c r="CN251" s="242">
        <v>33</v>
      </c>
      <c r="CO251" s="242">
        <v>34</v>
      </c>
      <c r="CP251" s="243">
        <v>35</v>
      </c>
      <c r="CQ251" s="243">
        <v>36</v>
      </c>
      <c r="CR251" s="243">
        <v>37</v>
      </c>
      <c r="CS251" s="243">
        <v>38</v>
      </c>
      <c r="CT251" s="243">
        <v>39</v>
      </c>
      <c r="CU251" s="243">
        <v>40</v>
      </c>
      <c r="CV251" s="159"/>
    </row>
    <row r="252" spans="56:100" ht="22.5" customHeight="1" x14ac:dyDescent="0.25">
      <c r="BD252" s="156"/>
      <c r="BE252" s="175"/>
      <c r="BF252" s="176"/>
      <c r="BG252" s="177"/>
      <c r="BH252" s="178"/>
      <c r="BI252" s="178"/>
      <c r="BJ252" s="178"/>
      <c r="BK252" s="178"/>
      <c r="BL252" s="178"/>
      <c r="BM252" s="178"/>
      <c r="BN252" s="178"/>
      <c r="BO252" s="178"/>
      <c r="BP252" s="178"/>
      <c r="BQ252" s="178"/>
      <c r="BR252" s="178"/>
      <c r="BS252" s="178"/>
      <c r="BT252" s="178"/>
      <c r="BU252" s="178"/>
      <c r="BV252" s="178"/>
      <c r="BW252" s="178"/>
      <c r="BX252" s="178"/>
      <c r="BY252" s="178"/>
      <c r="BZ252" s="178"/>
      <c r="CA252" s="178"/>
      <c r="CB252" s="178"/>
      <c r="CC252" s="178"/>
      <c r="CD252" s="178"/>
      <c r="CE252" s="178"/>
      <c r="CF252" s="178"/>
      <c r="CG252" s="178"/>
      <c r="CH252" s="178"/>
      <c r="CI252" s="178"/>
      <c r="CJ252" s="178"/>
      <c r="CK252" s="178"/>
      <c r="CL252" s="178"/>
      <c r="CM252" s="178"/>
      <c r="CN252" s="178"/>
      <c r="CO252" s="178"/>
      <c r="CP252" s="179"/>
      <c r="CQ252" s="179"/>
      <c r="CR252" s="179"/>
      <c r="CS252" s="179"/>
      <c r="CT252" s="179"/>
      <c r="CU252" s="179"/>
      <c r="CV252" s="159"/>
    </row>
    <row r="253" spans="56:100" ht="22.5" customHeight="1" x14ac:dyDescent="0.35">
      <c r="BD253" s="156"/>
      <c r="BE253" s="244" t="s">
        <v>21</v>
      </c>
      <c r="BF253" s="245"/>
      <c r="BG253" s="246" t="s">
        <v>10</v>
      </c>
      <c r="BH253" s="242">
        <v>1</v>
      </c>
      <c r="BI253" s="242">
        <v>2</v>
      </c>
      <c r="BJ253" s="242">
        <v>3</v>
      </c>
      <c r="BK253" s="242">
        <v>4</v>
      </c>
      <c r="BL253" s="242">
        <v>5</v>
      </c>
      <c r="BM253" s="242">
        <v>6</v>
      </c>
      <c r="BN253" s="242">
        <v>7</v>
      </c>
      <c r="BO253" s="242">
        <v>8</v>
      </c>
      <c r="BP253" s="242">
        <v>9</v>
      </c>
      <c r="BQ253" s="242">
        <v>10</v>
      </c>
      <c r="BR253" s="242">
        <v>11</v>
      </c>
      <c r="BS253" s="242">
        <v>12</v>
      </c>
      <c r="BT253" s="242">
        <v>13</v>
      </c>
      <c r="BU253" s="242">
        <v>14</v>
      </c>
      <c r="BV253" s="242">
        <v>15</v>
      </c>
      <c r="BW253" s="242">
        <v>16</v>
      </c>
      <c r="BX253" s="242">
        <v>17</v>
      </c>
      <c r="BY253" s="242">
        <v>18</v>
      </c>
      <c r="BZ253" s="242">
        <v>19</v>
      </c>
      <c r="CA253" s="242">
        <v>20</v>
      </c>
      <c r="CB253" s="242">
        <v>21</v>
      </c>
      <c r="CC253" s="242">
        <v>22</v>
      </c>
      <c r="CD253" s="242">
        <v>23</v>
      </c>
      <c r="CE253" s="242">
        <v>24</v>
      </c>
      <c r="CF253" s="242">
        <v>25</v>
      </c>
      <c r="CG253" s="242">
        <v>26</v>
      </c>
      <c r="CH253" s="242">
        <v>27</v>
      </c>
      <c r="CI253" s="242">
        <v>28</v>
      </c>
      <c r="CJ253" s="242">
        <v>29</v>
      </c>
      <c r="CK253" s="242">
        <v>30</v>
      </c>
      <c r="CL253" s="242">
        <v>31</v>
      </c>
      <c r="CM253" s="242">
        <v>32</v>
      </c>
      <c r="CN253" s="242">
        <v>33</v>
      </c>
      <c r="CO253" s="242">
        <v>34</v>
      </c>
      <c r="CP253" s="243">
        <v>35</v>
      </c>
      <c r="CQ253" s="243">
        <v>36</v>
      </c>
      <c r="CR253" s="243">
        <v>37</v>
      </c>
      <c r="CS253" s="243">
        <v>38</v>
      </c>
      <c r="CT253" s="243">
        <v>39</v>
      </c>
      <c r="CU253" s="243">
        <v>40</v>
      </c>
      <c r="CV253" s="159"/>
    </row>
    <row r="254" spans="56:100" ht="22.5" customHeight="1" thickBot="1" x14ac:dyDescent="0.3">
      <c r="BD254" s="185"/>
      <c r="BE254" s="186"/>
      <c r="BF254" s="186"/>
      <c r="BG254" s="186"/>
      <c r="BH254" s="186"/>
      <c r="BI254" s="186"/>
      <c r="BJ254" s="186"/>
      <c r="BK254" s="186"/>
      <c r="BL254" s="186"/>
      <c r="BM254" s="186"/>
      <c r="BN254" s="186"/>
      <c r="BO254" s="186"/>
      <c r="BP254" s="186"/>
      <c r="BQ254" s="186"/>
      <c r="BR254" s="186"/>
      <c r="BS254" s="186"/>
      <c r="BT254" s="186"/>
      <c r="BU254" s="186"/>
      <c r="BV254" s="186"/>
      <c r="BW254" s="186"/>
      <c r="BX254" s="186"/>
      <c r="BY254" s="186"/>
      <c r="BZ254" s="186"/>
      <c r="CA254" s="186"/>
      <c r="CB254" s="186"/>
      <c r="CC254" s="186"/>
      <c r="CD254" s="186"/>
      <c r="CE254" s="186"/>
      <c r="CF254" s="186"/>
      <c r="CG254" s="186"/>
      <c r="CH254" s="186"/>
      <c r="CI254" s="186"/>
      <c r="CJ254" s="186"/>
      <c r="CK254" s="186"/>
      <c r="CL254" s="186"/>
      <c r="CM254" s="186"/>
      <c r="CN254" s="186"/>
      <c r="CO254" s="186"/>
      <c r="CP254" s="186"/>
      <c r="CQ254" s="186"/>
      <c r="CR254" s="186"/>
      <c r="CS254" s="186"/>
      <c r="CT254" s="186"/>
      <c r="CU254" s="186"/>
      <c r="CV254" s="187"/>
    </row>
    <row r="255" spans="56:100" ht="22.5" customHeight="1" thickTop="1" x14ac:dyDescent="0.25">
      <c r="BD255" s="146"/>
      <c r="BE255" s="147"/>
      <c r="BF255" s="147"/>
      <c r="BG255" s="147"/>
      <c r="BH255" s="147"/>
      <c r="BI255" s="147"/>
      <c r="BJ255" s="147"/>
      <c r="BK255" s="147"/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7"/>
      <c r="BZ255" s="147"/>
      <c r="CA255" s="147"/>
      <c r="CB255" s="147"/>
      <c r="CC255" s="147"/>
      <c r="CD255" s="147"/>
      <c r="CE255" s="147"/>
      <c r="CF255" s="147"/>
      <c r="CG255" s="147"/>
      <c r="CH255" s="147"/>
      <c r="CI255" s="147"/>
      <c r="CJ255" s="147"/>
      <c r="CK255" s="147"/>
      <c r="CL255" s="147"/>
      <c r="CM255" s="147"/>
      <c r="CN255" s="147"/>
      <c r="CO255" s="147"/>
      <c r="CP255" s="147"/>
      <c r="CQ255" s="147"/>
      <c r="CR255" s="147"/>
      <c r="CS255" s="147"/>
      <c r="CT255" s="147"/>
      <c r="CU255" s="147"/>
      <c r="CV255" s="148"/>
    </row>
    <row r="256" spans="56:100" ht="22.5" customHeight="1" x14ac:dyDescent="0.25">
      <c r="BD256" s="156"/>
      <c r="BE256" s="959"/>
      <c r="BF256" s="959"/>
      <c r="BG256" s="959"/>
      <c r="BH256" s="966"/>
      <c r="BI256" s="966"/>
      <c r="BJ256" s="158"/>
      <c r="BK256" s="158"/>
      <c r="BL256" s="158"/>
      <c r="BM256" s="158"/>
      <c r="BN256" s="158"/>
      <c r="BO256" s="158"/>
      <c r="BP256" s="158"/>
      <c r="BQ256" s="158"/>
      <c r="BR256" s="158"/>
      <c r="BS256" s="966"/>
      <c r="BT256" s="967"/>
      <c r="BU256" s="968"/>
      <c r="BV256" s="968"/>
      <c r="BW256" s="968"/>
      <c r="BX256" s="968"/>
      <c r="BY256" s="968"/>
      <c r="BZ256" s="969" t="s">
        <v>81</v>
      </c>
      <c r="CA256" s="969"/>
      <c r="CB256" s="969"/>
      <c r="CC256" s="158"/>
      <c r="CD256" s="158"/>
      <c r="CE256" s="158"/>
      <c r="CF256" s="158"/>
      <c r="CG256" s="158"/>
      <c r="CH256" s="158"/>
      <c r="CI256" s="158"/>
      <c r="CJ256" s="158"/>
      <c r="CK256" s="970"/>
      <c r="CL256" s="970"/>
      <c r="CM256" s="970"/>
      <c r="CN256" s="970"/>
      <c r="CO256" s="959"/>
      <c r="CP256" s="959"/>
      <c r="CQ256" s="960" t="s">
        <v>13</v>
      </c>
      <c r="CR256" s="960"/>
      <c r="CS256" s="960"/>
      <c r="CT256" s="961"/>
      <c r="CU256" s="961"/>
      <c r="CV256" s="159"/>
    </row>
    <row r="257" spans="56:100" ht="22.5" customHeight="1" x14ac:dyDescent="0.25">
      <c r="BD257" s="156"/>
      <c r="BE257" s="959"/>
      <c r="BF257" s="959"/>
      <c r="BG257" s="959"/>
      <c r="BH257" s="966"/>
      <c r="BI257" s="966"/>
      <c r="BJ257" s="158"/>
      <c r="BK257" s="158"/>
      <c r="BL257" s="158"/>
      <c r="BM257" s="158"/>
      <c r="BN257" s="158"/>
      <c r="BO257" s="158"/>
      <c r="BP257" s="158"/>
      <c r="BQ257" s="158"/>
      <c r="BR257" s="158"/>
      <c r="BS257" s="967"/>
      <c r="BT257" s="967"/>
      <c r="BU257" s="968"/>
      <c r="BV257" s="968"/>
      <c r="BW257" s="968"/>
      <c r="BX257" s="968"/>
      <c r="BY257" s="968"/>
      <c r="BZ257" s="969"/>
      <c r="CA257" s="969"/>
      <c r="CB257" s="969"/>
      <c r="CC257" s="158"/>
      <c r="CD257" s="158"/>
      <c r="CE257" s="158"/>
      <c r="CF257" s="158"/>
      <c r="CG257" s="158"/>
      <c r="CH257" s="158"/>
      <c r="CI257" s="158"/>
      <c r="CJ257" s="158"/>
      <c r="CK257" s="970"/>
      <c r="CL257" s="970"/>
      <c r="CM257" s="970"/>
      <c r="CN257" s="970"/>
      <c r="CO257" s="959"/>
      <c r="CP257" s="959"/>
      <c r="CQ257" s="960"/>
      <c r="CR257" s="960"/>
      <c r="CS257" s="960"/>
      <c r="CT257" s="961"/>
      <c r="CU257" s="961"/>
      <c r="CV257" s="159"/>
    </row>
    <row r="258" spans="56:100" ht="22.5" customHeight="1" x14ac:dyDescent="0.25">
      <c r="BD258" s="156"/>
      <c r="BE258" s="167"/>
      <c r="BF258" s="167"/>
      <c r="BG258" s="167"/>
      <c r="BH258" s="167"/>
      <c r="BI258" s="1070" t="s">
        <v>16</v>
      </c>
      <c r="BJ258" s="1070"/>
      <c r="BK258" s="237"/>
      <c r="BL258" s="238" t="s">
        <v>17</v>
      </c>
      <c r="BM258" s="1071"/>
      <c r="BN258" s="1071"/>
      <c r="BO258" s="1071"/>
      <c r="BP258" s="1071"/>
      <c r="BQ258" s="1071"/>
      <c r="BR258" s="1071"/>
      <c r="BS258" s="1071"/>
      <c r="BT258" s="1071"/>
      <c r="BU258" s="1071"/>
      <c r="BV258" s="1071"/>
      <c r="BW258" s="1071"/>
      <c r="BX258" s="1071"/>
      <c r="BY258" s="1071"/>
      <c r="BZ258" s="167"/>
      <c r="CA258" s="167"/>
      <c r="CB258" s="167"/>
      <c r="CC258" s="167"/>
      <c r="CD258" s="167"/>
      <c r="CE258" s="1070" t="s">
        <v>16</v>
      </c>
      <c r="CF258" s="1070"/>
      <c r="CG258" s="237"/>
      <c r="CH258" s="238" t="s">
        <v>17</v>
      </c>
      <c r="CI258" s="1071"/>
      <c r="CJ258" s="1071"/>
      <c r="CK258" s="1071"/>
      <c r="CL258" s="1071"/>
      <c r="CM258" s="1071"/>
      <c r="CN258" s="1071"/>
      <c r="CO258" s="1071"/>
      <c r="CP258" s="1071"/>
      <c r="CQ258" s="1071"/>
      <c r="CR258" s="1071"/>
      <c r="CS258" s="1071"/>
      <c r="CT258" s="1071"/>
      <c r="CU258" s="1071"/>
      <c r="CV258" s="159"/>
    </row>
    <row r="259" spans="56:100" ht="22.5" customHeight="1" x14ac:dyDescent="0.25">
      <c r="BD259" s="156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7"/>
      <c r="BR259" s="167"/>
      <c r="BS259" s="167"/>
      <c r="BT259" s="167"/>
      <c r="BU259" s="167"/>
      <c r="BV259" s="167"/>
      <c r="BW259" s="167"/>
      <c r="BX259" s="167"/>
      <c r="BY259" s="167"/>
      <c r="BZ259" s="167"/>
      <c r="CA259" s="167"/>
      <c r="CB259" s="167"/>
      <c r="CC259" s="167"/>
      <c r="CD259" s="167"/>
      <c r="CE259" s="167"/>
      <c r="CF259" s="167"/>
      <c r="CG259" s="167"/>
      <c r="CH259" s="167"/>
      <c r="CI259" s="167"/>
      <c r="CJ259" s="167"/>
      <c r="CK259" s="167"/>
      <c r="CL259" s="167"/>
      <c r="CM259" s="167"/>
      <c r="CN259" s="167"/>
      <c r="CO259" s="167"/>
      <c r="CP259" s="171"/>
      <c r="CQ259" s="171"/>
      <c r="CR259" s="171"/>
      <c r="CS259" s="171"/>
      <c r="CT259" s="171"/>
      <c r="CU259" s="171"/>
      <c r="CV259" s="159"/>
    </row>
    <row r="260" spans="56:100" ht="22.5" customHeight="1" x14ac:dyDescent="0.35">
      <c r="BD260" s="156"/>
      <c r="BE260" s="239" t="s">
        <v>21</v>
      </c>
      <c r="BF260" s="240"/>
      <c r="BG260" s="241" t="s">
        <v>10</v>
      </c>
      <c r="BH260" s="242">
        <v>1</v>
      </c>
      <c r="BI260" s="242">
        <v>2</v>
      </c>
      <c r="BJ260" s="242">
        <v>3</v>
      </c>
      <c r="BK260" s="242">
        <v>4</v>
      </c>
      <c r="BL260" s="242">
        <v>5</v>
      </c>
      <c r="BM260" s="242">
        <v>6</v>
      </c>
      <c r="BN260" s="242">
        <v>7</v>
      </c>
      <c r="BO260" s="242">
        <v>8</v>
      </c>
      <c r="BP260" s="242">
        <v>9</v>
      </c>
      <c r="BQ260" s="242">
        <v>10</v>
      </c>
      <c r="BR260" s="242">
        <v>11</v>
      </c>
      <c r="BS260" s="242">
        <v>12</v>
      </c>
      <c r="BT260" s="242">
        <v>13</v>
      </c>
      <c r="BU260" s="242">
        <v>14</v>
      </c>
      <c r="BV260" s="242">
        <v>15</v>
      </c>
      <c r="BW260" s="242">
        <v>16</v>
      </c>
      <c r="BX260" s="242">
        <v>17</v>
      </c>
      <c r="BY260" s="242">
        <v>18</v>
      </c>
      <c r="BZ260" s="242">
        <v>19</v>
      </c>
      <c r="CA260" s="242">
        <v>20</v>
      </c>
      <c r="CB260" s="242">
        <v>21</v>
      </c>
      <c r="CC260" s="242">
        <v>22</v>
      </c>
      <c r="CD260" s="242">
        <v>23</v>
      </c>
      <c r="CE260" s="242">
        <v>24</v>
      </c>
      <c r="CF260" s="242">
        <v>25</v>
      </c>
      <c r="CG260" s="242">
        <v>26</v>
      </c>
      <c r="CH260" s="242">
        <v>27</v>
      </c>
      <c r="CI260" s="242">
        <v>28</v>
      </c>
      <c r="CJ260" s="242">
        <v>29</v>
      </c>
      <c r="CK260" s="242">
        <v>30</v>
      </c>
      <c r="CL260" s="242">
        <v>31</v>
      </c>
      <c r="CM260" s="242">
        <v>32</v>
      </c>
      <c r="CN260" s="242">
        <v>33</v>
      </c>
      <c r="CO260" s="242">
        <v>34</v>
      </c>
      <c r="CP260" s="243">
        <v>35</v>
      </c>
      <c r="CQ260" s="243">
        <v>36</v>
      </c>
      <c r="CR260" s="243">
        <v>37</v>
      </c>
      <c r="CS260" s="243">
        <v>38</v>
      </c>
      <c r="CT260" s="243">
        <v>39</v>
      </c>
      <c r="CU260" s="243">
        <v>40</v>
      </c>
      <c r="CV260" s="159"/>
    </row>
    <row r="261" spans="56:100" ht="22.5" customHeight="1" x14ac:dyDescent="0.25">
      <c r="BD261" s="156"/>
      <c r="BE261" s="175"/>
      <c r="BF261" s="176"/>
      <c r="BG261" s="177"/>
      <c r="BH261" s="178"/>
      <c r="BI261" s="178"/>
      <c r="BJ261" s="178"/>
      <c r="BK261" s="178"/>
      <c r="BL261" s="178"/>
      <c r="BM261" s="178"/>
      <c r="BN261" s="178"/>
      <c r="BO261" s="178"/>
      <c r="BP261" s="178"/>
      <c r="BQ261" s="178"/>
      <c r="BR261" s="178"/>
      <c r="BS261" s="178"/>
      <c r="BT261" s="178"/>
      <c r="BU261" s="178"/>
      <c r="BV261" s="178"/>
      <c r="BW261" s="178"/>
      <c r="BX261" s="178"/>
      <c r="BY261" s="178"/>
      <c r="BZ261" s="178"/>
      <c r="CA261" s="178"/>
      <c r="CB261" s="178"/>
      <c r="CC261" s="178"/>
      <c r="CD261" s="178"/>
      <c r="CE261" s="178"/>
      <c r="CF261" s="178"/>
      <c r="CG261" s="178"/>
      <c r="CH261" s="178"/>
      <c r="CI261" s="178"/>
      <c r="CJ261" s="178"/>
      <c r="CK261" s="178"/>
      <c r="CL261" s="178"/>
      <c r="CM261" s="178"/>
      <c r="CN261" s="178"/>
      <c r="CO261" s="178"/>
      <c r="CP261" s="179"/>
      <c r="CQ261" s="179"/>
      <c r="CR261" s="179"/>
      <c r="CS261" s="179"/>
      <c r="CT261" s="179"/>
      <c r="CU261" s="179"/>
      <c r="CV261" s="159"/>
    </row>
    <row r="262" spans="56:100" ht="22.5" customHeight="1" x14ac:dyDescent="0.35">
      <c r="BD262" s="156"/>
      <c r="BE262" s="244" t="s">
        <v>21</v>
      </c>
      <c r="BF262" s="245"/>
      <c r="BG262" s="246" t="s">
        <v>10</v>
      </c>
      <c r="BH262" s="242">
        <v>1</v>
      </c>
      <c r="BI262" s="242">
        <v>2</v>
      </c>
      <c r="BJ262" s="242">
        <v>3</v>
      </c>
      <c r="BK262" s="242">
        <v>4</v>
      </c>
      <c r="BL262" s="242">
        <v>5</v>
      </c>
      <c r="BM262" s="242">
        <v>6</v>
      </c>
      <c r="BN262" s="242">
        <v>7</v>
      </c>
      <c r="BO262" s="242">
        <v>8</v>
      </c>
      <c r="BP262" s="242">
        <v>9</v>
      </c>
      <c r="BQ262" s="242">
        <v>10</v>
      </c>
      <c r="BR262" s="242">
        <v>11</v>
      </c>
      <c r="BS262" s="242">
        <v>12</v>
      </c>
      <c r="BT262" s="242">
        <v>13</v>
      </c>
      <c r="BU262" s="242">
        <v>14</v>
      </c>
      <c r="BV262" s="242">
        <v>15</v>
      </c>
      <c r="BW262" s="242">
        <v>16</v>
      </c>
      <c r="BX262" s="242">
        <v>17</v>
      </c>
      <c r="BY262" s="242">
        <v>18</v>
      </c>
      <c r="BZ262" s="242">
        <v>19</v>
      </c>
      <c r="CA262" s="242">
        <v>20</v>
      </c>
      <c r="CB262" s="242">
        <v>21</v>
      </c>
      <c r="CC262" s="242">
        <v>22</v>
      </c>
      <c r="CD262" s="242">
        <v>23</v>
      </c>
      <c r="CE262" s="242">
        <v>24</v>
      </c>
      <c r="CF262" s="242">
        <v>25</v>
      </c>
      <c r="CG262" s="242">
        <v>26</v>
      </c>
      <c r="CH262" s="242">
        <v>27</v>
      </c>
      <c r="CI262" s="242">
        <v>28</v>
      </c>
      <c r="CJ262" s="242">
        <v>29</v>
      </c>
      <c r="CK262" s="242">
        <v>30</v>
      </c>
      <c r="CL262" s="242">
        <v>31</v>
      </c>
      <c r="CM262" s="242">
        <v>32</v>
      </c>
      <c r="CN262" s="242">
        <v>33</v>
      </c>
      <c r="CO262" s="242">
        <v>34</v>
      </c>
      <c r="CP262" s="243">
        <v>35</v>
      </c>
      <c r="CQ262" s="243">
        <v>36</v>
      </c>
      <c r="CR262" s="243">
        <v>37</v>
      </c>
      <c r="CS262" s="243">
        <v>38</v>
      </c>
      <c r="CT262" s="243">
        <v>39</v>
      </c>
      <c r="CU262" s="243">
        <v>40</v>
      </c>
      <c r="CV262" s="159"/>
    </row>
    <row r="263" spans="56:100" ht="22.5" customHeight="1" thickBot="1" x14ac:dyDescent="0.3">
      <c r="BD263" s="185"/>
      <c r="BE263" s="186"/>
      <c r="BF263" s="186"/>
      <c r="BG263" s="186"/>
      <c r="BH263" s="186"/>
      <c r="BI263" s="186"/>
      <c r="BJ263" s="186"/>
      <c r="BK263" s="186"/>
      <c r="BL263" s="186"/>
      <c r="BM263" s="186"/>
      <c r="BN263" s="186"/>
      <c r="BO263" s="186"/>
      <c r="BP263" s="186"/>
      <c r="BQ263" s="186"/>
      <c r="BR263" s="186"/>
      <c r="BS263" s="186"/>
      <c r="BT263" s="186"/>
      <c r="BU263" s="186"/>
      <c r="BV263" s="186"/>
      <c r="BW263" s="186"/>
      <c r="BX263" s="186"/>
      <c r="BY263" s="186"/>
      <c r="BZ263" s="186"/>
      <c r="CA263" s="186"/>
      <c r="CB263" s="186"/>
      <c r="CC263" s="186"/>
      <c r="CD263" s="186"/>
      <c r="CE263" s="186"/>
      <c r="CF263" s="186"/>
      <c r="CG263" s="186"/>
      <c r="CH263" s="186"/>
      <c r="CI263" s="186"/>
      <c r="CJ263" s="186"/>
      <c r="CK263" s="186"/>
      <c r="CL263" s="186"/>
      <c r="CM263" s="186"/>
      <c r="CN263" s="186"/>
      <c r="CO263" s="186"/>
      <c r="CP263" s="186"/>
      <c r="CQ263" s="186"/>
      <c r="CR263" s="186"/>
      <c r="CS263" s="186"/>
      <c r="CT263" s="186"/>
      <c r="CU263" s="186"/>
      <c r="CV263" s="187"/>
    </row>
    <row r="264" spans="56:100" ht="22.5" customHeight="1" thickTop="1" x14ac:dyDescent="0.25">
      <c r="BD264" s="146"/>
      <c r="BE264" s="147"/>
      <c r="BF264" s="147"/>
      <c r="BG264" s="147"/>
      <c r="BH264" s="147"/>
      <c r="BI264" s="147"/>
      <c r="BJ264" s="147"/>
      <c r="BK264" s="147"/>
      <c r="BL264" s="147"/>
      <c r="BM264" s="147"/>
      <c r="BN264" s="147"/>
      <c r="BO264" s="147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147"/>
      <c r="BZ264" s="147"/>
      <c r="CA264" s="147"/>
      <c r="CB264" s="147"/>
      <c r="CC264" s="147"/>
      <c r="CD264" s="147"/>
      <c r="CE264" s="147"/>
      <c r="CF264" s="147"/>
      <c r="CG264" s="147"/>
      <c r="CH264" s="147"/>
      <c r="CI264" s="147"/>
      <c r="CJ264" s="147"/>
      <c r="CK264" s="147"/>
      <c r="CL264" s="147"/>
      <c r="CM264" s="147"/>
      <c r="CN264" s="147"/>
      <c r="CO264" s="147"/>
      <c r="CP264" s="147"/>
      <c r="CQ264" s="147"/>
      <c r="CR264" s="147"/>
      <c r="CS264" s="147"/>
      <c r="CT264" s="147"/>
      <c r="CU264" s="147"/>
      <c r="CV264" s="148"/>
    </row>
    <row r="265" spans="56:100" ht="22.5" customHeight="1" x14ac:dyDescent="0.25">
      <c r="BD265" s="156"/>
      <c r="BE265" s="959"/>
      <c r="BF265" s="959"/>
      <c r="BG265" s="959"/>
      <c r="BH265" s="966"/>
      <c r="BI265" s="966"/>
      <c r="BJ265" s="158"/>
      <c r="BK265" s="158"/>
      <c r="BL265" s="158"/>
      <c r="BM265" s="158"/>
      <c r="BN265" s="158"/>
      <c r="BO265" s="158"/>
      <c r="BP265" s="158"/>
      <c r="BQ265" s="158"/>
      <c r="BR265" s="158"/>
      <c r="BS265" s="966"/>
      <c r="BT265" s="967"/>
      <c r="BU265" s="968"/>
      <c r="BV265" s="968"/>
      <c r="BW265" s="968"/>
      <c r="BX265" s="968"/>
      <c r="BY265" s="968"/>
      <c r="BZ265" s="969" t="s">
        <v>81</v>
      </c>
      <c r="CA265" s="969"/>
      <c r="CB265" s="969"/>
      <c r="CC265" s="158"/>
      <c r="CD265" s="158"/>
      <c r="CE265" s="158"/>
      <c r="CF265" s="158"/>
      <c r="CG265" s="158"/>
      <c r="CH265" s="158"/>
      <c r="CI265" s="158"/>
      <c r="CJ265" s="158"/>
      <c r="CK265" s="970"/>
      <c r="CL265" s="970"/>
      <c r="CM265" s="970"/>
      <c r="CN265" s="970"/>
      <c r="CO265" s="959"/>
      <c r="CP265" s="959"/>
      <c r="CQ265" s="960" t="s">
        <v>13</v>
      </c>
      <c r="CR265" s="960"/>
      <c r="CS265" s="960"/>
      <c r="CT265" s="961"/>
      <c r="CU265" s="961"/>
      <c r="CV265" s="159"/>
    </row>
    <row r="266" spans="56:100" ht="22.5" customHeight="1" x14ac:dyDescent="0.25">
      <c r="BD266" s="156"/>
      <c r="BE266" s="959"/>
      <c r="BF266" s="959"/>
      <c r="BG266" s="959"/>
      <c r="BH266" s="966"/>
      <c r="BI266" s="966"/>
      <c r="BJ266" s="158"/>
      <c r="BK266" s="158"/>
      <c r="BL266" s="158"/>
      <c r="BM266" s="158"/>
      <c r="BN266" s="158"/>
      <c r="BO266" s="158"/>
      <c r="BP266" s="158"/>
      <c r="BQ266" s="158"/>
      <c r="BR266" s="158"/>
      <c r="BS266" s="967"/>
      <c r="BT266" s="967"/>
      <c r="BU266" s="968"/>
      <c r="BV266" s="968"/>
      <c r="BW266" s="968"/>
      <c r="BX266" s="968"/>
      <c r="BY266" s="968"/>
      <c r="BZ266" s="969"/>
      <c r="CA266" s="969"/>
      <c r="CB266" s="969"/>
      <c r="CC266" s="158"/>
      <c r="CD266" s="158"/>
      <c r="CE266" s="158"/>
      <c r="CF266" s="158"/>
      <c r="CG266" s="158"/>
      <c r="CH266" s="158"/>
      <c r="CI266" s="158"/>
      <c r="CJ266" s="158"/>
      <c r="CK266" s="970"/>
      <c r="CL266" s="970"/>
      <c r="CM266" s="970"/>
      <c r="CN266" s="970"/>
      <c r="CO266" s="959"/>
      <c r="CP266" s="959"/>
      <c r="CQ266" s="960"/>
      <c r="CR266" s="960"/>
      <c r="CS266" s="960"/>
      <c r="CT266" s="961"/>
      <c r="CU266" s="961"/>
      <c r="CV266" s="159"/>
    </row>
    <row r="267" spans="56:100" ht="22.5" customHeight="1" x14ac:dyDescent="0.25">
      <c r="BD267" s="156"/>
      <c r="BE267" s="167"/>
      <c r="BF267" s="167"/>
      <c r="BG267" s="167"/>
      <c r="BH267" s="167"/>
      <c r="BI267" s="1070" t="s">
        <v>16</v>
      </c>
      <c r="BJ267" s="1070"/>
      <c r="BK267" s="237"/>
      <c r="BL267" s="238" t="s">
        <v>17</v>
      </c>
      <c r="BM267" s="1071"/>
      <c r="BN267" s="1071"/>
      <c r="BO267" s="1071"/>
      <c r="BP267" s="1071"/>
      <c r="BQ267" s="1071"/>
      <c r="BR267" s="1071"/>
      <c r="BS267" s="1071"/>
      <c r="BT267" s="1071"/>
      <c r="BU267" s="1071"/>
      <c r="BV267" s="1071"/>
      <c r="BW267" s="1071"/>
      <c r="BX267" s="1071"/>
      <c r="BY267" s="1071"/>
      <c r="BZ267" s="167"/>
      <c r="CA267" s="167"/>
      <c r="CB267" s="167"/>
      <c r="CC267" s="167"/>
      <c r="CD267" s="167"/>
      <c r="CE267" s="1070" t="s">
        <v>16</v>
      </c>
      <c r="CF267" s="1070"/>
      <c r="CG267" s="237"/>
      <c r="CH267" s="238" t="s">
        <v>17</v>
      </c>
      <c r="CI267" s="1071"/>
      <c r="CJ267" s="1071"/>
      <c r="CK267" s="1071"/>
      <c r="CL267" s="1071"/>
      <c r="CM267" s="1071"/>
      <c r="CN267" s="1071"/>
      <c r="CO267" s="1071"/>
      <c r="CP267" s="1071"/>
      <c r="CQ267" s="1071"/>
      <c r="CR267" s="1071"/>
      <c r="CS267" s="1071"/>
      <c r="CT267" s="1071"/>
      <c r="CU267" s="1071"/>
      <c r="CV267" s="159"/>
    </row>
    <row r="268" spans="56:100" ht="22.5" customHeight="1" x14ac:dyDescent="0.25">
      <c r="BD268" s="156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7"/>
      <c r="BQ268" s="167"/>
      <c r="BR268" s="167"/>
      <c r="BS268" s="167"/>
      <c r="BT268" s="167"/>
      <c r="BU268" s="167"/>
      <c r="BV268" s="167"/>
      <c r="BW268" s="167"/>
      <c r="BX268" s="167"/>
      <c r="BY268" s="167"/>
      <c r="BZ268" s="167"/>
      <c r="CA268" s="167"/>
      <c r="CB268" s="167"/>
      <c r="CC268" s="167"/>
      <c r="CD268" s="167"/>
      <c r="CE268" s="167"/>
      <c r="CF268" s="167"/>
      <c r="CG268" s="167"/>
      <c r="CH268" s="167"/>
      <c r="CI268" s="167"/>
      <c r="CJ268" s="167"/>
      <c r="CK268" s="167"/>
      <c r="CL268" s="167"/>
      <c r="CM268" s="167"/>
      <c r="CN268" s="167"/>
      <c r="CO268" s="167"/>
      <c r="CP268" s="171"/>
      <c r="CQ268" s="171"/>
      <c r="CR268" s="171"/>
      <c r="CS268" s="171"/>
      <c r="CT268" s="171"/>
      <c r="CU268" s="171"/>
      <c r="CV268" s="159"/>
    </row>
    <row r="269" spans="56:100" ht="22.5" customHeight="1" x14ac:dyDescent="0.35">
      <c r="BD269" s="156"/>
      <c r="BE269" s="239" t="s">
        <v>21</v>
      </c>
      <c r="BF269" s="240"/>
      <c r="BG269" s="241" t="s">
        <v>10</v>
      </c>
      <c r="BH269" s="242">
        <v>1</v>
      </c>
      <c r="BI269" s="242">
        <v>2</v>
      </c>
      <c r="BJ269" s="242">
        <v>3</v>
      </c>
      <c r="BK269" s="242">
        <v>4</v>
      </c>
      <c r="BL269" s="242">
        <v>5</v>
      </c>
      <c r="BM269" s="242">
        <v>6</v>
      </c>
      <c r="BN269" s="242">
        <v>7</v>
      </c>
      <c r="BO269" s="242">
        <v>8</v>
      </c>
      <c r="BP269" s="242">
        <v>9</v>
      </c>
      <c r="BQ269" s="242">
        <v>10</v>
      </c>
      <c r="BR269" s="242">
        <v>11</v>
      </c>
      <c r="BS269" s="242">
        <v>12</v>
      </c>
      <c r="BT269" s="242">
        <v>13</v>
      </c>
      <c r="BU269" s="242">
        <v>14</v>
      </c>
      <c r="BV269" s="242">
        <v>15</v>
      </c>
      <c r="BW269" s="242">
        <v>16</v>
      </c>
      <c r="BX269" s="242">
        <v>17</v>
      </c>
      <c r="BY269" s="242">
        <v>18</v>
      </c>
      <c r="BZ269" s="242">
        <v>19</v>
      </c>
      <c r="CA269" s="242">
        <v>20</v>
      </c>
      <c r="CB269" s="242">
        <v>21</v>
      </c>
      <c r="CC269" s="242">
        <v>22</v>
      </c>
      <c r="CD269" s="242">
        <v>23</v>
      </c>
      <c r="CE269" s="242">
        <v>24</v>
      </c>
      <c r="CF269" s="242">
        <v>25</v>
      </c>
      <c r="CG269" s="242">
        <v>26</v>
      </c>
      <c r="CH269" s="242">
        <v>27</v>
      </c>
      <c r="CI269" s="242">
        <v>28</v>
      </c>
      <c r="CJ269" s="242">
        <v>29</v>
      </c>
      <c r="CK269" s="242">
        <v>30</v>
      </c>
      <c r="CL269" s="242">
        <v>31</v>
      </c>
      <c r="CM269" s="242">
        <v>32</v>
      </c>
      <c r="CN269" s="242">
        <v>33</v>
      </c>
      <c r="CO269" s="242">
        <v>34</v>
      </c>
      <c r="CP269" s="243">
        <v>35</v>
      </c>
      <c r="CQ269" s="243">
        <v>36</v>
      </c>
      <c r="CR269" s="243">
        <v>37</v>
      </c>
      <c r="CS269" s="243">
        <v>38</v>
      </c>
      <c r="CT269" s="243">
        <v>39</v>
      </c>
      <c r="CU269" s="243">
        <v>40</v>
      </c>
      <c r="CV269" s="159"/>
    </row>
    <row r="270" spans="56:100" ht="22.5" customHeight="1" x14ac:dyDescent="0.25">
      <c r="BD270" s="156"/>
      <c r="BE270" s="175"/>
      <c r="BF270" s="176"/>
      <c r="BG270" s="177"/>
      <c r="BH270" s="178"/>
      <c r="BI270" s="178"/>
      <c r="BJ270" s="178"/>
      <c r="BK270" s="178"/>
      <c r="BL270" s="178"/>
      <c r="BM270" s="178"/>
      <c r="BN270" s="178"/>
      <c r="BO270" s="178"/>
      <c r="BP270" s="178"/>
      <c r="BQ270" s="178"/>
      <c r="BR270" s="178"/>
      <c r="BS270" s="178"/>
      <c r="BT270" s="178"/>
      <c r="BU270" s="178"/>
      <c r="BV270" s="178"/>
      <c r="BW270" s="178"/>
      <c r="BX270" s="178"/>
      <c r="BY270" s="178"/>
      <c r="BZ270" s="178"/>
      <c r="CA270" s="178"/>
      <c r="CB270" s="178"/>
      <c r="CC270" s="178"/>
      <c r="CD270" s="178"/>
      <c r="CE270" s="178"/>
      <c r="CF270" s="178"/>
      <c r="CG270" s="178"/>
      <c r="CH270" s="178"/>
      <c r="CI270" s="178"/>
      <c r="CJ270" s="178"/>
      <c r="CK270" s="178"/>
      <c r="CL270" s="178"/>
      <c r="CM270" s="178"/>
      <c r="CN270" s="178"/>
      <c r="CO270" s="178"/>
      <c r="CP270" s="179"/>
      <c r="CQ270" s="179"/>
      <c r="CR270" s="179"/>
      <c r="CS270" s="179"/>
      <c r="CT270" s="179"/>
      <c r="CU270" s="179"/>
      <c r="CV270" s="159"/>
    </row>
    <row r="271" spans="56:100" ht="22.5" customHeight="1" x14ac:dyDescent="0.35">
      <c r="BD271" s="156"/>
      <c r="BE271" s="244" t="s">
        <v>21</v>
      </c>
      <c r="BF271" s="245"/>
      <c r="BG271" s="246" t="s">
        <v>10</v>
      </c>
      <c r="BH271" s="242">
        <v>1</v>
      </c>
      <c r="BI271" s="242">
        <v>2</v>
      </c>
      <c r="BJ271" s="242">
        <v>3</v>
      </c>
      <c r="BK271" s="242">
        <v>4</v>
      </c>
      <c r="BL271" s="242">
        <v>5</v>
      </c>
      <c r="BM271" s="242">
        <v>6</v>
      </c>
      <c r="BN271" s="242">
        <v>7</v>
      </c>
      <c r="BO271" s="242">
        <v>8</v>
      </c>
      <c r="BP271" s="242">
        <v>9</v>
      </c>
      <c r="BQ271" s="242">
        <v>10</v>
      </c>
      <c r="BR271" s="242">
        <v>11</v>
      </c>
      <c r="BS271" s="242">
        <v>12</v>
      </c>
      <c r="BT271" s="242">
        <v>13</v>
      </c>
      <c r="BU271" s="242">
        <v>14</v>
      </c>
      <c r="BV271" s="242">
        <v>15</v>
      </c>
      <c r="BW271" s="242">
        <v>16</v>
      </c>
      <c r="BX271" s="242">
        <v>17</v>
      </c>
      <c r="BY271" s="242">
        <v>18</v>
      </c>
      <c r="BZ271" s="242">
        <v>19</v>
      </c>
      <c r="CA271" s="242">
        <v>20</v>
      </c>
      <c r="CB271" s="242">
        <v>21</v>
      </c>
      <c r="CC271" s="242">
        <v>22</v>
      </c>
      <c r="CD271" s="242">
        <v>23</v>
      </c>
      <c r="CE271" s="242">
        <v>24</v>
      </c>
      <c r="CF271" s="242">
        <v>25</v>
      </c>
      <c r="CG271" s="242">
        <v>26</v>
      </c>
      <c r="CH271" s="242">
        <v>27</v>
      </c>
      <c r="CI271" s="242">
        <v>28</v>
      </c>
      <c r="CJ271" s="242">
        <v>29</v>
      </c>
      <c r="CK271" s="242">
        <v>30</v>
      </c>
      <c r="CL271" s="242">
        <v>31</v>
      </c>
      <c r="CM271" s="242">
        <v>32</v>
      </c>
      <c r="CN271" s="242">
        <v>33</v>
      </c>
      <c r="CO271" s="242">
        <v>34</v>
      </c>
      <c r="CP271" s="243">
        <v>35</v>
      </c>
      <c r="CQ271" s="243">
        <v>36</v>
      </c>
      <c r="CR271" s="243">
        <v>37</v>
      </c>
      <c r="CS271" s="243">
        <v>38</v>
      </c>
      <c r="CT271" s="243">
        <v>39</v>
      </c>
      <c r="CU271" s="243">
        <v>40</v>
      </c>
      <c r="CV271" s="159"/>
    </row>
    <row r="272" spans="56:100" ht="22.5" customHeight="1" thickBot="1" x14ac:dyDescent="0.3">
      <c r="BD272" s="185"/>
      <c r="BE272" s="186"/>
      <c r="BF272" s="186"/>
      <c r="BG272" s="186"/>
      <c r="BH272" s="186"/>
      <c r="BI272" s="186"/>
      <c r="BJ272" s="186"/>
      <c r="BK272" s="186"/>
      <c r="BL272" s="186"/>
      <c r="BM272" s="186"/>
      <c r="BN272" s="186"/>
      <c r="BO272" s="186"/>
      <c r="BP272" s="186"/>
      <c r="BQ272" s="186"/>
      <c r="BR272" s="186"/>
      <c r="BS272" s="186"/>
      <c r="BT272" s="186"/>
      <c r="BU272" s="186"/>
      <c r="BV272" s="186"/>
      <c r="BW272" s="186"/>
      <c r="BX272" s="186"/>
      <c r="BY272" s="186"/>
      <c r="BZ272" s="186"/>
      <c r="CA272" s="186"/>
      <c r="CB272" s="186"/>
      <c r="CC272" s="186"/>
      <c r="CD272" s="186"/>
      <c r="CE272" s="186"/>
      <c r="CF272" s="186"/>
      <c r="CG272" s="186"/>
      <c r="CH272" s="186"/>
      <c r="CI272" s="186"/>
      <c r="CJ272" s="186"/>
      <c r="CK272" s="186"/>
      <c r="CL272" s="186"/>
      <c r="CM272" s="186"/>
      <c r="CN272" s="186"/>
      <c r="CO272" s="186"/>
      <c r="CP272" s="186"/>
      <c r="CQ272" s="186"/>
      <c r="CR272" s="186"/>
      <c r="CS272" s="186"/>
      <c r="CT272" s="186"/>
      <c r="CU272" s="186"/>
      <c r="CV272" s="187"/>
    </row>
    <row r="273" ht="22.5" customHeight="1" thickTop="1" x14ac:dyDescent="0.25"/>
    <row r="376" spans="47:54" ht="22.5" customHeight="1" x14ac:dyDescent="0.25">
      <c r="AU376" s="149"/>
      <c r="AV376" s="149"/>
      <c r="AW376" s="149"/>
      <c r="AX376" s="149"/>
      <c r="AY376" s="149"/>
      <c r="AZ376" s="149"/>
      <c r="BA376" s="149"/>
      <c r="BB376" s="149"/>
    </row>
    <row r="377" spans="47:54" ht="22.5" customHeight="1" x14ac:dyDescent="0.25">
      <c r="AU377" s="149"/>
      <c r="AV377" s="149"/>
      <c r="AW377" s="149"/>
      <c r="AX377" s="149"/>
      <c r="AY377" s="149"/>
      <c r="AZ377" s="149"/>
      <c r="BA377" s="149"/>
      <c r="BB377" s="149"/>
    </row>
    <row r="378" spans="47:54" ht="22.5" customHeight="1" x14ac:dyDescent="0.25">
      <c r="AU378" s="149"/>
      <c r="AV378" s="149"/>
      <c r="AW378" s="149"/>
      <c r="AX378" s="149"/>
      <c r="AY378" s="149"/>
      <c r="AZ378" s="149"/>
      <c r="BA378" s="149"/>
      <c r="BB378" s="149"/>
    </row>
    <row r="379" spans="47:54" ht="22.5" customHeight="1" x14ac:dyDescent="0.25">
      <c r="AU379" s="149"/>
      <c r="AV379" s="149"/>
      <c r="AW379" s="149"/>
      <c r="AX379" s="149"/>
      <c r="AY379" s="149"/>
      <c r="AZ379" s="149"/>
      <c r="BA379" s="149"/>
      <c r="BB379" s="149"/>
    </row>
    <row r="380" spans="47:54" ht="22.5" customHeight="1" x14ac:dyDescent="0.25">
      <c r="AU380" s="149"/>
      <c r="AV380" s="149"/>
      <c r="AW380" s="149"/>
      <c r="AX380" s="149"/>
      <c r="AY380" s="149"/>
      <c r="AZ380" s="149"/>
      <c r="BA380" s="149"/>
      <c r="BB380" s="149"/>
    </row>
    <row r="381" spans="47:54" ht="22.5" customHeight="1" x14ac:dyDescent="0.25">
      <c r="AU381" s="149"/>
      <c r="AV381" s="149"/>
      <c r="AW381" s="149"/>
      <c r="AX381" s="149"/>
      <c r="AY381" s="149"/>
      <c r="AZ381" s="149"/>
      <c r="BA381" s="149"/>
      <c r="BB381" s="149"/>
    </row>
    <row r="382" spans="47:54" ht="22.5" customHeight="1" x14ac:dyDescent="0.25">
      <c r="AU382" s="149"/>
      <c r="AV382" s="149"/>
      <c r="AW382" s="149"/>
      <c r="AX382" s="149"/>
      <c r="AY382" s="149"/>
      <c r="AZ382" s="149"/>
      <c r="BA382" s="149"/>
      <c r="BB382" s="149"/>
    </row>
    <row r="383" spans="47:54" ht="22.5" customHeight="1" x14ac:dyDescent="0.25">
      <c r="AU383" s="149"/>
      <c r="AV383" s="149"/>
      <c r="AW383" s="149"/>
      <c r="AX383" s="149"/>
      <c r="AY383" s="149"/>
      <c r="AZ383" s="149"/>
      <c r="BA383" s="149"/>
      <c r="BB383" s="149"/>
    </row>
    <row r="384" spans="47:54" ht="22.5" customHeight="1" x14ac:dyDescent="0.25">
      <c r="AU384" s="149"/>
      <c r="AV384" s="149"/>
      <c r="AW384" s="149"/>
      <c r="AX384" s="149"/>
      <c r="AY384" s="149"/>
      <c r="AZ384" s="149"/>
      <c r="BA384" s="149"/>
      <c r="BB384" s="149"/>
    </row>
    <row r="385" spans="47:54" ht="22.5" customHeight="1" x14ac:dyDescent="0.25">
      <c r="AU385" s="149"/>
      <c r="AV385" s="149"/>
      <c r="AW385" s="149"/>
      <c r="AX385" s="149"/>
      <c r="AY385" s="149"/>
      <c r="AZ385" s="149"/>
      <c r="BA385" s="149"/>
      <c r="BB385" s="149"/>
    </row>
    <row r="386" spans="47:54" ht="22.5" customHeight="1" x14ac:dyDescent="0.25">
      <c r="AU386" s="149"/>
      <c r="AV386" s="149"/>
      <c r="AW386" s="149"/>
      <c r="AX386" s="149"/>
      <c r="AY386" s="149"/>
      <c r="AZ386" s="149"/>
      <c r="BA386" s="149"/>
      <c r="BB386" s="149"/>
    </row>
    <row r="387" spans="47:54" ht="22.5" customHeight="1" x14ac:dyDescent="0.25">
      <c r="AU387" s="149"/>
      <c r="AV387" s="149"/>
      <c r="AW387" s="149"/>
      <c r="AX387" s="149"/>
      <c r="AY387" s="149"/>
      <c r="AZ387" s="149"/>
      <c r="BA387" s="149"/>
      <c r="BB387" s="149"/>
    </row>
    <row r="388" spans="47:54" ht="22.5" customHeight="1" x14ac:dyDescent="0.25">
      <c r="AU388" s="149"/>
      <c r="AV388" s="149"/>
      <c r="AW388" s="149"/>
      <c r="AX388" s="149"/>
      <c r="AY388" s="149"/>
      <c r="AZ388" s="149"/>
      <c r="BA388" s="149"/>
      <c r="BB388" s="149"/>
    </row>
    <row r="389" spans="47:54" ht="22.5" customHeight="1" x14ac:dyDescent="0.25">
      <c r="AU389" s="149"/>
      <c r="AV389" s="149"/>
      <c r="AW389" s="149"/>
      <c r="AX389" s="149"/>
      <c r="AY389" s="149"/>
      <c r="AZ389" s="149"/>
      <c r="BA389" s="149"/>
      <c r="BB389" s="149"/>
    </row>
    <row r="390" spans="47:54" ht="22.5" customHeight="1" x14ac:dyDescent="0.25">
      <c r="AU390" s="149"/>
      <c r="AV390" s="149"/>
      <c r="AW390" s="149"/>
      <c r="AX390" s="149"/>
      <c r="AY390" s="149"/>
      <c r="AZ390" s="149"/>
      <c r="BA390" s="149"/>
      <c r="BB390" s="149"/>
    </row>
    <row r="391" spans="47:54" ht="22.5" customHeight="1" x14ac:dyDescent="0.25">
      <c r="AU391" s="149"/>
      <c r="AV391" s="149"/>
      <c r="AW391" s="149"/>
      <c r="AX391" s="149"/>
      <c r="AY391" s="149"/>
      <c r="AZ391" s="149"/>
      <c r="BA391" s="149"/>
      <c r="BB391" s="149"/>
    </row>
    <row r="392" spans="47:54" ht="22.5" customHeight="1" x14ac:dyDescent="0.25">
      <c r="AU392" s="149"/>
      <c r="AV392" s="149"/>
      <c r="AW392" s="149"/>
      <c r="AX392" s="149"/>
      <c r="AY392" s="149"/>
      <c r="AZ392" s="149"/>
      <c r="BA392" s="149"/>
      <c r="BB392" s="149"/>
    </row>
    <row r="393" spans="47:54" ht="22.5" customHeight="1" x14ac:dyDescent="0.25">
      <c r="AU393" s="149"/>
      <c r="AV393" s="149"/>
      <c r="AW393" s="149"/>
      <c r="AX393" s="149"/>
      <c r="AY393" s="149"/>
      <c r="AZ393" s="149"/>
      <c r="BA393" s="149"/>
      <c r="BB393" s="149"/>
    </row>
    <row r="394" spans="47:54" ht="22.5" customHeight="1" x14ac:dyDescent="0.25">
      <c r="AU394" s="149"/>
      <c r="AV394" s="149"/>
      <c r="AW394" s="149"/>
      <c r="AX394" s="149"/>
      <c r="AY394" s="149"/>
      <c r="AZ394" s="149"/>
      <c r="BA394" s="149"/>
      <c r="BB394" s="149"/>
    </row>
    <row r="395" spans="47:54" ht="22.5" customHeight="1" x14ac:dyDescent="0.25">
      <c r="AU395" s="149"/>
      <c r="AV395" s="149"/>
      <c r="AW395" s="149"/>
      <c r="AX395" s="149"/>
      <c r="AY395" s="149"/>
      <c r="AZ395" s="149"/>
      <c r="BA395" s="149"/>
      <c r="BB395" s="149"/>
    </row>
    <row r="396" spans="47:54" ht="22.5" customHeight="1" x14ac:dyDescent="0.25">
      <c r="AU396" s="149"/>
      <c r="AV396" s="149"/>
      <c r="AW396" s="149"/>
      <c r="AX396" s="149"/>
      <c r="AY396" s="149"/>
      <c r="AZ396" s="149"/>
      <c r="BA396" s="149"/>
      <c r="BB396" s="149"/>
    </row>
    <row r="397" spans="47:54" ht="22.5" customHeight="1" x14ac:dyDescent="0.25">
      <c r="AU397" s="149"/>
      <c r="AV397" s="149"/>
      <c r="AW397" s="149"/>
      <c r="AX397" s="149"/>
      <c r="AY397" s="149"/>
      <c r="AZ397" s="149"/>
      <c r="BA397" s="149"/>
      <c r="BB397" s="149"/>
    </row>
    <row r="398" spans="47:54" ht="22.5" customHeight="1" x14ac:dyDescent="0.25">
      <c r="AU398" s="149"/>
      <c r="AV398" s="149"/>
      <c r="AW398" s="149"/>
      <c r="AX398" s="149"/>
      <c r="AY398" s="149"/>
      <c r="AZ398" s="149"/>
      <c r="BA398" s="149"/>
      <c r="BB398" s="149"/>
    </row>
    <row r="399" spans="47:54" ht="22.5" customHeight="1" x14ac:dyDescent="0.25">
      <c r="AU399" s="149"/>
      <c r="AV399" s="149"/>
      <c r="AW399" s="149"/>
      <c r="AX399" s="149"/>
      <c r="AY399" s="149"/>
      <c r="AZ399" s="149"/>
      <c r="BA399" s="149"/>
      <c r="BB399" s="149"/>
    </row>
    <row r="400" spans="47:54" ht="22.5" customHeight="1" x14ac:dyDescent="0.25">
      <c r="AU400" s="149"/>
      <c r="AV400" s="149"/>
      <c r="AW400" s="149"/>
      <c r="AX400" s="149"/>
      <c r="AY400" s="149"/>
      <c r="AZ400" s="149"/>
      <c r="BA400" s="149"/>
      <c r="BB400" s="149"/>
    </row>
    <row r="401" spans="47:54" ht="22.5" customHeight="1" x14ac:dyDescent="0.25">
      <c r="AU401" s="149"/>
      <c r="AV401" s="149"/>
      <c r="AW401" s="149"/>
      <c r="AX401" s="149"/>
      <c r="AY401" s="149"/>
      <c r="AZ401" s="149"/>
      <c r="BA401" s="149"/>
      <c r="BB401" s="149"/>
    </row>
    <row r="402" spans="47:54" ht="22.5" customHeight="1" x14ac:dyDescent="0.25">
      <c r="AU402" s="149"/>
      <c r="AV402" s="149"/>
      <c r="AW402" s="149"/>
      <c r="AX402" s="149"/>
      <c r="AY402" s="149"/>
      <c r="AZ402" s="149"/>
      <c r="BA402" s="149"/>
      <c r="BB402" s="149"/>
    </row>
    <row r="403" spans="47:54" ht="22.5" customHeight="1" x14ac:dyDescent="0.25">
      <c r="AU403" s="149"/>
      <c r="AV403" s="149"/>
      <c r="AW403" s="149"/>
      <c r="AX403" s="149"/>
      <c r="AY403" s="149"/>
      <c r="AZ403" s="149"/>
      <c r="BA403" s="149"/>
      <c r="BB403" s="149"/>
    </row>
    <row r="404" spans="47:54" ht="22.5" customHeight="1" x14ac:dyDescent="0.25">
      <c r="AU404" s="149"/>
      <c r="AV404" s="149"/>
      <c r="AW404" s="149"/>
      <c r="AX404" s="149"/>
      <c r="AY404" s="149"/>
      <c r="AZ404" s="149"/>
      <c r="BA404" s="149"/>
      <c r="BB404" s="149"/>
    </row>
    <row r="405" spans="47:54" ht="22.5" customHeight="1" x14ac:dyDescent="0.25">
      <c r="AU405" s="149"/>
      <c r="AV405" s="149"/>
      <c r="AW405" s="149"/>
      <c r="AX405" s="149"/>
      <c r="AY405" s="149"/>
      <c r="AZ405" s="149"/>
      <c r="BA405" s="149"/>
      <c r="BB405" s="149"/>
    </row>
    <row r="406" spans="47:54" ht="22.5" customHeight="1" x14ac:dyDescent="0.25">
      <c r="AU406" s="149"/>
      <c r="AV406" s="149"/>
      <c r="AW406" s="149"/>
      <c r="AX406" s="149"/>
      <c r="AY406" s="149"/>
      <c r="AZ406" s="149"/>
      <c r="BA406" s="149"/>
      <c r="BB406" s="149"/>
    </row>
    <row r="407" spans="47:54" ht="22.5" customHeight="1" x14ac:dyDescent="0.25">
      <c r="AU407" s="149"/>
      <c r="AV407" s="149"/>
      <c r="AW407" s="149"/>
      <c r="AX407" s="149"/>
      <c r="AY407" s="149"/>
      <c r="AZ407" s="149"/>
      <c r="BA407" s="149"/>
      <c r="BB407" s="149"/>
    </row>
    <row r="408" spans="47:54" ht="22.5" customHeight="1" x14ac:dyDescent="0.25">
      <c r="AU408" s="149"/>
      <c r="AV408" s="149"/>
      <c r="AW408" s="149"/>
      <c r="AX408" s="149"/>
      <c r="AY408" s="149"/>
      <c r="AZ408" s="149"/>
      <c r="BA408" s="149"/>
      <c r="BB408" s="149"/>
    </row>
    <row r="409" spans="47:54" ht="22.5" customHeight="1" x14ac:dyDescent="0.25">
      <c r="AU409" s="149"/>
      <c r="AV409" s="149"/>
      <c r="AW409" s="149"/>
      <c r="AX409" s="149"/>
      <c r="AY409" s="149"/>
      <c r="AZ409" s="149"/>
      <c r="BA409" s="149"/>
      <c r="BB409" s="149"/>
    </row>
    <row r="410" spans="47:54" ht="22.5" customHeight="1" x14ac:dyDescent="0.25">
      <c r="AU410" s="149"/>
      <c r="AV410" s="149"/>
      <c r="AW410" s="149"/>
      <c r="AX410" s="149"/>
      <c r="AY410" s="149"/>
      <c r="AZ410" s="149"/>
      <c r="BA410" s="149"/>
      <c r="BB410" s="149"/>
    </row>
    <row r="411" spans="47:54" ht="22.5" customHeight="1" x14ac:dyDescent="0.25">
      <c r="AU411" s="149"/>
      <c r="AV411" s="149"/>
      <c r="AW411" s="149"/>
      <c r="AX411" s="149"/>
      <c r="AY411" s="149"/>
      <c r="AZ411" s="149"/>
      <c r="BA411" s="149"/>
      <c r="BB411" s="149"/>
    </row>
    <row r="412" spans="47:54" ht="22.5" customHeight="1" x14ac:dyDescent="0.25">
      <c r="AU412" s="149"/>
      <c r="AV412" s="149"/>
      <c r="AW412" s="149"/>
      <c r="AX412" s="149"/>
      <c r="AY412" s="149"/>
      <c r="AZ412" s="149"/>
      <c r="BA412" s="149"/>
      <c r="BB412" s="149"/>
    </row>
    <row r="413" spans="47:54" ht="22.5" customHeight="1" x14ac:dyDescent="0.25">
      <c r="AU413" s="149"/>
      <c r="AV413" s="149"/>
      <c r="AW413" s="149"/>
      <c r="AX413" s="149"/>
      <c r="AY413" s="149"/>
      <c r="AZ413" s="149"/>
      <c r="BA413" s="149"/>
      <c r="BB413" s="149"/>
    </row>
    <row r="414" spans="47:54" ht="22.5" customHeight="1" x14ac:dyDescent="0.25">
      <c r="AU414" s="149"/>
      <c r="AV414" s="149"/>
      <c r="AW414" s="149"/>
      <c r="AX414" s="149"/>
      <c r="AY414" s="149"/>
      <c r="AZ414" s="149"/>
      <c r="BA414" s="149"/>
      <c r="BB414" s="149"/>
    </row>
    <row r="415" spans="47:54" ht="22.5" customHeight="1" x14ac:dyDescent="0.25">
      <c r="AU415" s="149"/>
      <c r="AV415" s="149"/>
      <c r="AW415" s="149"/>
      <c r="AX415" s="149"/>
      <c r="AY415" s="149"/>
      <c r="AZ415" s="149"/>
      <c r="BA415" s="149"/>
      <c r="BB415" s="149"/>
    </row>
    <row r="416" spans="47:54" ht="22.5" customHeight="1" x14ac:dyDescent="0.25">
      <c r="AU416" s="149"/>
      <c r="AV416" s="149"/>
      <c r="AW416" s="149"/>
      <c r="AX416" s="149"/>
      <c r="AY416" s="149"/>
      <c r="AZ416" s="149"/>
      <c r="BA416" s="149"/>
      <c r="BB416" s="149"/>
    </row>
    <row r="417" spans="47:54" ht="22.5" customHeight="1" x14ac:dyDescent="0.25">
      <c r="AU417" s="149"/>
      <c r="AV417" s="149"/>
      <c r="AW417" s="149"/>
      <c r="AX417" s="149"/>
      <c r="AY417" s="149"/>
      <c r="AZ417" s="149"/>
      <c r="BA417" s="149"/>
      <c r="BB417" s="149"/>
    </row>
    <row r="418" spans="47:54" ht="22.5" customHeight="1" x14ac:dyDescent="0.25">
      <c r="AU418" s="149"/>
      <c r="AV418" s="149"/>
      <c r="AW418" s="149"/>
      <c r="AX418" s="149"/>
      <c r="AY418" s="149"/>
      <c r="AZ418" s="149"/>
      <c r="BA418" s="149"/>
      <c r="BB418" s="149"/>
    </row>
    <row r="419" spans="47:54" ht="22.5" customHeight="1" x14ac:dyDescent="0.25">
      <c r="AU419" s="149"/>
      <c r="AV419" s="149"/>
      <c r="AW419" s="149"/>
      <c r="AX419" s="149"/>
      <c r="AY419" s="149"/>
      <c r="AZ419" s="149"/>
      <c r="BA419" s="149"/>
      <c r="BB419" s="149"/>
    </row>
    <row r="420" spans="47:54" ht="22.5" customHeight="1" x14ac:dyDescent="0.25">
      <c r="AU420" s="149"/>
      <c r="AV420" s="149"/>
      <c r="AW420" s="149"/>
      <c r="AX420" s="149"/>
      <c r="AY420" s="149"/>
      <c r="AZ420" s="149"/>
      <c r="BA420" s="149"/>
      <c r="BB420" s="149"/>
    </row>
    <row r="421" spans="47:54" ht="22.5" customHeight="1" x14ac:dyDescent="0.25">
      <c r="AU421" s="149"/>
      <c r="AV421" s="149"/>
      <c r="AW421" s="149"/>
      <c r="AX421" s="149"/>
      <c r="AY421" s="149"/>
      <c r="AZ421" s="149"/>
      <c r="BA421" s="149"/>
      <c r="BB421" s="149"/>
    </row>
    <row r="422" spans="47:54" ht="22.5" customHeight="1" x14ac:dyDescent="0.25">
      <c r="AU422" s="149"/>
      <c r="AV422" s="149"/>
      <c r="AW422" s="149"/>
      <c r="AX422" s="149"/>
      <c r="AY422" s="149"/>
      <c r="AZ422" s="149"/>
      <c r="BA422" s="149"/>
      <c r="BB422" s="149"/>
    </row>
    <row r="423" spans="47:54" ht="22.5" customHeight="1" x14ac:dyDescent="0.25">
      <c r="AU423" s="149"/>
      <c r="AV423" s="149"/>
      <c r="AW423" s="149"/>
      <c r="AX423" s="149"/>
      <c r="AY423" s="149"/>
      <c r="AZ423" s="149"/>
      <c r="BA423" s="149"/>
      <c r="BB423" s="149"/>
    </row>
    <row r="424" spans="47:54" ht="22.5" customHeight="1" x14ac:dyDescent="0.25">
      <c r="AU424" s="149"/>
      <c r="AV424" s="149"/>
      <c r="AW424" s="149"/>
      <c r="AX424" s="149"/>
      <c r="AY424" s="149"/>
      <c r="AZ424" s="149"/>
      <c r="BA424" s="149"/>
      <c r="BB424" s="149"/>
    </row>
    <row r="425" spans="47:54" ht="22.5" customHeight="1" x14ac:dyDescent="0.25">
      <c r="AU425" s="149"/>
      <c r="AV425" s="149"/>
      <c r="AW425" s="149"/>
      <c r="AX425" s="149"/>
      <c r="AY425" s="149"/>
      <c r="AZ425" s="149"/>
      <c r="BA425" s="149"/>
      <c r="BB425" s="149"/>
    </row>
    <row r="426" spans="47:54" ht="22.5" customHeight="1" x14ac:dyDescent="0.25">
      <c r="AU426" s="149"/>
      <c r="AV426" s="149"/>
      <c r="AW426" s="149"/>
      <c r="AX426" s="149"/>
      <c r="AY426" s="149"/>
      <c r="AZ426" s="149"/>
      <c r="BA426" s="149"/>
      <c r="BB426" s="149"/>
    </row>
    <row r="427" spans="47:54" ht="22.5" customHeight="1" x14ac:dyDescent="0.25">
      <c r="AU427" s="149"/>
      <c r="AV427" s="149"/>
      <c r="AW427" s="149"/>
      <c r="AX427" s="149"/>
      <c r="AY427" s="149"/>
      <c r="AZ427" s="149"/>
      <c r="BA427" s="149"/>
      <c r="BB427" s="149"/>
    </row>
    <row r="428" spans="47:54" ht="22.5" customHeight="1" x14ac:dyDescent="0.25">
      <c r="AU428" s="149"/>
      <c r="AV428" s="149"/>
      <c r="AW428" s="149"/>
      <c r="AX428" s="149"/>
      <c r="AY428" s="149"/>
      <c r="AZ428" s="149"/>
      <c r="BA428" s="149"/>
      <c r="BB428" s="149"/>
    </row>
    <row r="429" spans="47:54" ht="22.5" customHeight="1" x14ac:dyDescent="0.25">
      <c r="AU429" s="149"/>
      <c r="AV429" s="149"/>
      <c r="AW429" s="149"/>
      <c r="AX429" s="149"/>
      <c r="AY429" s="149"/>
      <c r="AZ429" s="149"/>
      <c r="BA429" s="149"/>
      <c r="BB429" s="149"/>
    </row>
    <row r="430" spans="47:54" ht="22.5" customHeight="1" x14ac:dyDescent="0.25">
      <c r="AU430" s="149"/>
      <c r="AV430" s="149"/>
      <c r="AW430" s="149"/>
      <c r="AX430" s="149"/>
      <c r="AY430" s="149"/>
      <c r="AZ430" s="149"/>
      <c r="BA430" s="149"/>
      <c r="BB430" s="149"/>
    </row>
    <row r="431" spans="47:54" ht="22.5" customHeight="1" x14ac:dyDescent="0.25">
      <c r="AU431" s="149"/>
      <c r="AV431" s="149"/>
      <c r="AW431" s="149"/>
      <c r="AX431" s="149"/>
      <c r="AY431" s="149"/>
      <c r="AZ431" s="149"/>
      <c r="BA431" s="149"/>
      <c r="BB431" s="149"/>
    </row>
    <row r="432" spans="47:54" ht="22.5" customHeight="1" x14ac:dyDescent="0.25">
      <c r="AU432" s="149"/>
      <c r="AV432" s="149"/>
      <c r="AW432" s="149"/>
      <c r="AX432" s="149"/>
      <c r="AY432" s="149"/>
      <c r="AZ432" s="149"/>
      <c r="BA432" s="149"/>
      <c r="BB432" s="149"/>
    </row>
    <row r="433" spans="47:54" ht="22.5" customHeight="1" x14ac:dyDescent="0.25">
      <c r="AU433" s="149"/>
      <c r="AV433" s="149"/>
      <c r="AW433" s="149"/>
      <c r="AX433" s="149"/>
      <c r="AY433" s="149"/>
      <c r="AZ433" s="149"/>
      <c r="BA433" s="149"/>
      <c r="BB433" s="149"/>
    </row>
    <row r="434" spans="47:54" ht="22.5" customHeight="1" x14ac:dyDescent="0.25">
      <c r="AU434" s="149"/>
      <c r="AV434" s="149"/>
      <c r="AW434" s="149"/>
      <c r="AX434" s="149"/>
      <c r="AY434" s="149"/>
      <c r="AZ434" s="149"/>
      <c r="BA434" s="149"/>
      <c r="BB434" s="149"/>
    </row>
    <row r="435" spans="47:54" ht="22.5" customHeight="1" x14ac:dyDescent="0.25">
      <c r="AU435" s="149"/>
      <c r="AV435" s="149"/>
      <c r="AW435" s="149"/>
      <c r="AX435" s="149"/>
      <c r="AY435" s="149"/>
      <c r="AZ435" s="149"/>
      <c r="BA435" s="149"/>
      <c r="BB435" s="149"/>
    </row>
    <row r="436" spans="47:54" ht="22.5" customHeight="1" x14ac:dyDescent="0.25">
      <c r="AU436" s="149"/>
      <c r="AV436" s="149"/>
      <c r="AW436" s="149"/>
      <c r="AX436" s="149"/>
      <c r="AY436" s="149"/>
      <c r="AZ436" s="149"/>
      <c r="BA436" s="149"/>
      <c r="BB436" s="149"/>
    </row>
    <row r="437" spans="47:54" ht="22.5" customHeight="1" x14ac:dyDescent="0.25">
      <c r="AU437" s="149"/>
      <c r="AV437" s="149"/>
      <c r="AW437" s="149"/>
      <c r="AX437" s="149"/>
      <c r="AY437" s="149"/>
      <c r="AZ437" s="149"/>
      <c r="BA437" s="149"/>
      <c r="BB437" s="149"/>
    </row>
    <row r="438" spans="47:54" ht="22.5" customHeight="1" x14ac:dyDescent="0.25">
      <c r="AU438" s="149"/>
      <c r="AV438" s="149"/>
      <c r="AW438" s="149"/>
      <c r="AX438" s="149"/>
      <c r="AY438" s="149"/>
      <c r="AZ438" s="149"/>
      <c r="BA438" s="149"/>
      <c r="BB438" s="149"/>
    </row>
    <row r="439" spans="47:54" ht="22.5" customHeight="1" x14ac:dyDescent="0.25">
      <c r="AU439" s="149"/>
      <c r="AV439" s="149"/>
      <c r="AW439" s="149"/>
      <c r="AX439" s="149"/>
      <c r="AY439" s="149"/>
      <c r="AZ439" s="149"/>
      <c r="BA439" s="149"/>
      <c r="BB439" s="149"/>
    </row>
    <row r="440" spans="47:54" ht="22.5" customHeight="1" x14ac:dyDescent="0.25">
      <c r="AU440" s="149"/>
      <c r="AV440" s="149"/>
      <c r="AW440" s="149"/>
      <c r="AX440" s="149"/>
      <c r="AY440" s="149"/>
      <c r="AZ440" s="149"/>
      <c r="BA440" s="149"/>
      <c r="BB440" s="149"/>
    </row>
    <row r="441" spans="47:54" ht="22.5" customHeight="1" x14ac:dyDescent="0.25">
      <c r="AU441" s="149"/>
      <c r="AV441" s="149"/>
      <c r="AW441" s="149"/>
      <c r="AX441" s="149"/>
      <c r="AY441" s="149"/>
      <c r="AZ441" s="149"/>
      <c r="BA441" s="149"/>
      <c r="BB441" s="149"/>
    </row>
    <row r="442" spans="47:54" ht="22.5" customHeight="1" x14ac:dyDescent="0.25">
      <c r="AU442" s="149"/>
      <c r="AV442" s="149"/>
      <c r="AW442" s="149"/>
      <c r="AX442" s="149"/>
      <c r="AY442" s="149"/>
      <c r="AZ442" s="149"/>
      <c r="BA442" s="149"/>
      <c r="BB442" s="149"/>
    </row>
    <row r="443" spans="47:54" ht="22.5" customHeight="1" x14ac:dyDescent="0.25">
      <c r="AU443" s="149"/>
      <c r="AV443" s="149"/>
      <c r="AW443" s="149"/>
      <c r="AX443" s="149"/>
      <c r="AY443" s="149"/>
      <c r="AZ443" s="149"/>
      <c r="BA443" s="149"/>
      <c r="BB443" s="149"/>
    </row>
    <row r="444" spans="47:54" ht="22.5" customHeight="1" x14ac:dyDescent="0.25">
      <c r="AU444" s="149"/>
      <c r="AV444" s="149"/>
      <c r="AW444" s="149"/>
      <c r="AX444" s="149"/>
      <c r="AY444" s="149"/>
      <c r="AZ444" s="149"/>
      <c r="BA444" s="149"/>
      <c r="BB444" s="149"/>
    </row>
    <row r="445" spans="47:54" ht="22.5" customHeight="1" x14ac:dyDescent="0.25">
      <c r="AU445" s="149"/>
      <c r="AV445" s="149"/>
      <c r="AW445" s="149"/>
      <c r="AX445" s="149"/>
      <c r="AY445" s="149"/>
      <c r="AZ445" s="149"/>
      <c r="BA445" s="149"/>
      <c r="BB445" s="149"/>
    </row>
    <row r="446" spans="47:54" ht="22.5" customHeight="1" x14ac:dyDescent="0.25">
      <c r="AU446" s="149"/>
      <c r="AV446" s="149"/>
      <c r="AW446" s="149"/>
      <c r="AX446" s="149"/>
      <c r="AY446" s="149"/>
      <c r="AZ446" s="149"/>
      <c r="BA446" s="149"/>
      <c r="BB446" s="149"/>
    </row>
    <row r="447" spans="47:54" ht="22.5" customHeight="1" x14ac:dyDescent="0.25">
      <c r="AU447" s="149"/>
      <c r="AV447" s="149"/>
      <c r="AW447" s="149"/>
      <c r="AX447" s="149"/>
      <c r="AY447" s="149"/>
      <c r="AZ447" s="149"/>
      <c r="BA447" s="149"/>
      <c r="BB447" s="149"/>
    </row>
    <row r="448" spans="47:54" ht="22.5" customHeight="1" x14ac:dyDescent="0.25">
      <c r="AU448" s="149"/>
      <c r="AV448" s="149"/>
      <c r="AW448" s="149"/>
      <c r="AX448" s="149"/>
      <c r="AY448" s="149"/>
      <c r="AZ448" s="149"/>
      <c r="BA448" s="149"/>
      <c r="BB448" s="149"/>
    </row>
    <row r="449" spans="47:54" ht="22.5" customHeight="1" x14ac:dyDescent="0.25">
      <c r="AU449" s="149"/>
      <c r="AV449" s="149"/>
      <c r="AW449" s="149"/>
      <c r="AX449" s="149"/>
      <c r="AY449" s="149"/>
      <c r="AZ449" s="149"/>
      <c r="BA449" s="149"/>
      <c r="BB449" s="149"/>
    </row>
    <row r="450" spans="47:54" ht="22.5" customHeight="1" x14ac:dyDescent="0.25">
      <c r="AU450" s="149"/>
      <c r="AV450" s="149"/>
      <c r="AW450" s="149"/>
      <c r="AX450" s="149"/>
      <c r="AY450" s="149"/>
      <c r="AZ450" s="149"/>
      <c r="BA450" s="149"/>
      <c r="BB450" s="149"/>
    </row>
    <row r="451" spans="47:54" ht="22.5" customHeight="1" x14ac:dyDescent="0.25">
      <c r="AU451" s="149"/>
      <c r="AV451" s="149"/>
      <c r="AW451" s="149"/>
      <c r="AX451" s="149"/>
      <c r="AY451" s="149"/>
      <c r="AZ451" s="149"/>
      <c r="BA451" s="149"/>
      <c r="BB451" s="149"/>
    </row>
    <row r="452" spans="47:54" ht="22.5" customHeight="1" x14ac:dyDescent="0.25">
      <c r="AU452" s="149"/>
      <c r="AV452" s="149"/>
      <c r="AW452" s="149"/>
      <c r="AX452" s="149"/>
      <c r="AY452" s="149"/>
      <c r="AZ452" s="149"/>
      <c r="BA452" s="149"/>
      <c r="BB452" s="149"/>
    </row>
    <row r="453" spans="47:54" ht="22.5" customHeight="1" x14ac:dyDescent="0.25">
      <c r="AU453" s="149"/>
      <c r="AV453" s="149"/>
      <c r="AW453" s="149"/>
      <c r="AX453" s="149"/>
      <c r="AY453" s="149"/>
      <c r="AZ453" s="149"/>
      <c r="BA453" s="149"/>
      <c r="BB453" s="149"/>
    </row>
    <row r="454" spans="47:54" ht="22.5" customHeight="1" x14ac:dyDescent="0.25">
      <c r="AU454" s="149"/>
      <c r="AV454" s="149"/>
      <c r="AW454" s="149"/>
      <c r="AX454" s="149"/>
      <c r="AY454" s="149"/>
      <c r="AZ454" s="149"/>
      <c r="BA454" s="149"/>
      <c r="BB454" s="149"/>
    </row>
    <row r="455" spans="47:54" ht="22.5" customHeight="1" x14ac:dyDescent="0.25">
      <c r="AU455" s="149"/>
      <c r="AV455" s="149"/>
      <c r="AW455" s="149"/>
      <c r="AX455" s="149"/>
      <c r="AY455" s="149"/>
      <c r="AZ455" s="149"/>
      <c r="BA455" s="149"/>
      <c r="BB455" s="149"/>
    </row>
    <row r="456" spans="47:54" ht="22.5" customHeight="1" x14ac:dyDescent="0.25">
      <c r="AU456" s="149"/>
      <c r="AV456" s="149"/>
      <c r="AW456" s="149"/>
      <c r="AX456" s="149"/>
      <c r="AY456" s="149"/>
      <c r="AZ456" s="149"/>
      <c r="BA456" s="149"/>
      <c r="BB456" s="149"/>
    </row>
    <row r="457" spans="47:54" ht="22.5" customHeight="1" x14ac:dyDescent="0.25">
      <c r="AU457" s="149"/>
      <c r="AV457" s="149"/>
      <c r="AW457" s="149"/>
      <c r="AX457" s="149"/>
      <c r="AY457" s="149"/>
      <c r="AZ457" s="149"/>
      <c r="BA457" s="149"/>
      <c r="BB457" s="149"/>
    </row>
    <row r="458" spans="47:54" ht="22.5" customHeight="1" x14ac:dyDescent="0.25">
      <c r="AU458" s="149"/>
      <c r="AV458" s="149"/>
      <c r="AW458" s="149"/>
      <c r="AX458" s="149"/>
      <c r="AY458" s="149"/>
      <c r="AZ458" s="149"/>
      <c r="BA458" s="149"/>
      <c r="BB458" s="149"/>
    </row>
    <row r="459" spans="47:54" ht="22.5" customHeight="1" x14ac:dyDescent="0.25">
      <c r="AU459" s="149"/>
      <c r="AV459" s="149"/>
      <c r="AW459" s="149"/>
      <c r="AX459" s="149"/>
      <c r="AY459" s="149"/>
      <c r="AZ459" s="149"/>
      <c r="BA459" s="149"/>
      <c r="BB459" s="149"/>
    </row>
    <row r="460" spans="47:54" ht="22.5" customHeight="1" x14ac:dyDescent="0.25">
      <c r="AU460" s="149"/>
      <c r="AV460" s="149"/>
      <c r="AW460" s="149"/>
      <c r="AX460" s="149"/>
      <c r="AY460" s="149"/>
      <c r="AZ460" s="149"/>
      <c r="BA460" s="149"/>
      <c r="BB460" s="149"/>
    </row>
    <row r="461" spans="47:54" ht="22.5" customHeight="1" x14ac:dyDescent="0.25">
      <c r="AU461" s="149"/>
      <c r="AV461" s="149"/>
      <c r="AW461" s="149"/>
      <c r="AX461" s="149"/>
      <c r="AY461" s="149"/>
      <c r="AZ461" s="149"/>
      <c r="BA461" s="149"/>
      <c r="BB461" s="149"/>
    </row>
    <row r="462" spans="47:54" ht="22.5" customHeight="1" x14ac:dyDescent="0.25">
      <c r="AU462" s="149"/>
      <c r="AV462" s="149"/>
      <c r="AW462" s="149"/>
      <c r="AX462" s="149"/>
      <c r="AY462" s="149"/>
      <c r="AZ462" s="149"/>
      <c r="BA462" s="149"/>
      <c r="BB462" s="149"/>
    </row>
    <row r="463" spans="47:54" ht="22.5" customHeight="1" x14ac:dyDescent="0.25">
      <c r="AU463" s="149"/>
      <c r="AV463" s="149"/>
      <c r="AW463" s="149"/>
      <c r="AX463" s="149"/>
      <c r="AY463" s="149"/>
      <c r="AZ463" s="149"/>
      <c r="BA463" s="149"/>
      <c r="BB463" s="149"/>
    </row>
    <row r="464" spans="47:54" ht="22.5" customHeight="1" x14ac:dyDescent="0.25">
      <c r="AU464" s="149"/>
      <c r="AV464" s="149"/>
      <c r="AW464" s="149"/>
      <c r="AX464" s="149"/>
      <c r="AY464" s="149"/>
      <c r="AZ464" s="149"/>
      <c r="BA464" s="149"/>
      <c r="BB464" s="149"/>
    </row>
    <row r="465" spans="47:54" ht="22.5" customHeight="1" x14ac:dyDescent="0.25">
      <c r="AU465" s="149"/>
      <c r="AV465" s="149"/>
      <c r="AW465" s="149"/>
      <c r="AX465" s="149"/>
      <c r="AY465" s="149"/>
      <c r="AZ465" s="149"/>
      <c r="BA465" s="149"/>
      <c r="BB465" s="149"/>
    </row>
    <row r="466" spans="47:54" ht="22.5" customHeight="1" x14ac:dyDescent="0.25">
      <c r="AU466" s="149"/>
      <c r="AV466" s="149"/>
      <c r="AW466" s="149"/>
      <c r="AX466" s="149"/>
      <c r="AY466" s="149"/>
      <c r="AZ466" s="149"/>
      <c r="BA466" s="149"/>
      <c r="BB466" s="149"/>
    </row>
    <row r="467" spans="47:54" ht="22.5" customHeight="1" x14ac:dyDescent="0.25">
      <c r="AU467" s="149"/>
      <c r="AV467" s="149"/>
      <c r="AW467" s="149"/>
      <c r="AX467" s="149"/>
      <c r="AY467" s="149"/>
      <c r="AZ467" s="149"/>
      <c r="BA467" s="149"/>
      <c r="BB467" s="149"/>
    </row>
    <row r="468" spans="47:54" ht="22.5" customHeight="1" x14ac:dyDescent="0.25">
      <c r="AU468" s="149"/>
      <c r="AV468" s="149"/>
      <c r="AW468" s="149"/>
      <c r="AX468" s="149"/>
      <c r="AY468" s="149"/>
      <c r="AZ468" s="149"/>
      <c r="BA468" s="149"/>
      <c r="BB468" s="149"/>
    </row>
    <row r="469" spans="47:54" ht="22.5" customHeight="1" x14ac:dyDescent="0.25">
      <c r="AU469" s="149"/>
      <c r="AV469" s="149"/>
      <c r="AW469" s="149"/>
      <c r="AX469" s="149"/>
      <c r="AY469" s="149"/>
      <c r="AZ469" s="149"/>
      <c r="BA469" s="149"/>
      <c r="BB469" s="149"/>
    </row>
    <row r="470" spans="47:54" ht="22.5" customHeight="1" x14ac:dyDescent="0.25">
      <c r="AU470" s="149"/>
      <c r="AV470" s="149"/>
      <c r="AW470" s="149"/>
      <c r="AX470" s="149"/>
      <c r="AY470" s="149"/>
      <c r="AZ470" s="149"/>
      <c r="BA470" s="149"/>
      <c r="BB470" s="149"/>
    </row>
    <row r="471" spans="47:54" ht="22.5" customHeight="1" x14ac:dyDescent="0.25">
      <c r="AU471" s="149"/>
      <c r="AV471" s="149"/>
      <c r="AW471" s="149"/>
      <c r="AX471" s="149"/>
      <c r="AY471" s="149"/>
      <c r="AZ471" s="149"/>
      <c r="BA471" s="149"/>
      <c r="BB471" s="149"/>
    </row>
    <row r="472" spans="47:54" ht="22.5" customHeight="1" x14ac:dyDescent="0.25">
      <c r="AU472" s="149"/>
      <c r="AV472" s="149"/>
      <c r="AW472" s="149"/>
      <c r="AX472" s="149"/>
      <c r="AY472" s="149"/>
      <c r="AZ472" s="149"/>
      <c r="BA472" s="149"/>
      <c r="BB472" s="149"/>
    </row>
    <row r="473" spans="47:54" ht="22.5" customHeight="1" x14ac:dyDescent="0.25">
      <c r="AU473" s="149"/>
      <c r="AV473" s="149"/>
      <c r="AW473" s="149"/>
      <c r="AX473" s="149"/>
      <c r="AY473" s="149"/>
      <c r="AZ473" s="149"/>
      <c r="BA473" s="149"/>
      <c r="BB473" s="149"/>
    </row>
    <row r="474" spans="47:54" ht="22.5" customHeight="1" x14ac:dyDescent="0.25">
      <c r="AU474" s="149"/>
      <c r="AV474" s="149"/>
      <c r="AW474" s="149"/>
      <c r="AX474" s="149"/>
      <c r="AY474" s="149"/>
      <c r="AZ474" s="149"/>
      <c r="BA474" s="149"/>
      <c r="BB474" s="149"/>
    </row>
    <row r="475" spans="47:54" ht="22.5" customHeight="1" x14ac:dyDescent="0.25">
      <c r="AU475" s="149"/>
      <c r="AV475" s="149"/>
      <c r="AW475" s="149"/>
      <c r="AX475" s="149"/>
      <c r="AY475" s="149"/>
      <c r="AZ475" s="149"/>
      <c r="BA475" s="149"/>
      <c r="BB475" s="149"/>
    </row>
    <row r="476" spans="47:54" ht="22.5" customHeight="1" x14ac:dyDescent="0.25">
      <c r="AU476" s="149"/>
      <c r="AV476" s="149"/>
      <c r="AW476" s="149"/>
      <c r="AX476" s="149"/>
      <c r="AY476" s="149"/>
      <c r="AZ476" s="149"/>
      <c r="BA476" s="149"/>
      <c r="BB476" s="149"/>
    </row>
    <row r="477" spans="47:54" ht="22.5" customHeight="1" x14ac:dyDescent="0.25">
      <c r="AU477" s="149"/>
      <c r="AV477" s="149"/>
      <c r="AW477" s="149"/>
      <c r="AX477" s="149"/>
      <c r="AY477" s="149"/>
      <c r="AZ477" s="149"/>
      <c r="BA477" s="149"/>
      <c r="BB477" s="149"/>
    </row>
    <row r="478" spans="47:54" ht="22.5" customHeight="1" x14ac:dyDescent="0.25">
      <c r="AU478" s="149"/>
      <c r="AV478" s="149"/>
      <c r="AW478" s="149"/>
      <c r="AX478" s="149"/>
      <c r="AY478" s="149"/>
      <c r="AZ478" s="149"/>
      <c r="BA478" s="149"/>
      <c r="BB478" s="149"/>
    </row>
    <row r="479" spans="47:54" ht="22.5" customHeight="1" x14ac:dyDescent="0.25">
      <c r="AU479" s="149"/>
      <c r="AV479" s="149"/>
      <c r="AW479" s="149"/>
      <c r="AX479" s="149"/>
      <c r="AY479" s="149"/>
      <c r="AZ479" s="149"/>
      <c r="BA479" s="149"/>
      <c r="BB479" s="149"/>
    </row>
    <row r="480" spans="47:54" ht="22.5" customHeight="1" x14ac:dyDescent="0.25">
      <c r="AU480" s="149"/>
      <c r="AV480" s="149"/>
      <c r="AW480" s="149"/>
      <c r="AX480" s="149"/>
      <c r="AY480" s="149"/>
      <c r="AZ480" s="149"/>
      <c r="BA480" s="149"/>
      <c r="BB480" s="149"/>
    </row>
    <row r="481" spans="47:54" ht="22.5" customHeight="1" x14ac:dyDescent="0.25">
      <c r="AU481" s="149"/>
      <c r="AV481" s="149"/>
      <c r="AW481" s="149"/>
      <c r="AX481" s="149"/>
      <c r="AY481" s="149"/>
      <c r="AZ481" s="149"/>
      <c r="BA481" s="149"/>
      <c r="BB481" s="149"/>
    </row>
    <row r="482" spans="47:54" ht="22.5" customHeight="1" x14ac:dyDescent="0.25">
      <c r="AU482" s="149"/>
      <c r="AV482" s="149"/>
      <c r="AW482" s="149"/>
      <c r="AX482" s="149"/>
      <c r="AY482" s="149"/>
      <c r="AZ482" s="149"/>
      <c r="BA482" s="149"/>
      <c r="BB482" s="149"/>
    </row>
    <row r="483" spans="47:54" ht="22.5" customHeight="1" x14ac:dyDescent="0.25">
      <c r="AU483" s="149"/>
      <c r="AV483" s="149"/>
      <c r="AW483" s="149"/>
      <c r="AX483" s="149"/>
      <c r="AY483" s="149"/>
      <c r="AZ483" s="149"/>
      <c r="BA483" s="149"/>
      <c r="BB483" s="149"/>
    </row>
    <row r="484" spans="47:54" ht="22.5" customHeight="1" x14ac:dyDescent="0.25">
      <c r="AU484" s="149"/>
      <c r="AV484" s="149"/>
      <c r="AW484" s="149"/>
      <c r="AX484" s="149"/>
      <c r="AY484" s="149"/>
      <c r="AZ484" s="149"/>
      <c r="BA484" s="149"/>
      <c r="BB484" s="149"/>
    </row>
    <row r="485" spans="47:54" ht="22.5" customHeight="1" x14ac:dyDescent="0.25">
      <c r="AU485" s="149"/>
      <c r="AV485" s="149"/>
      <c r="AW485" s="149"/>
      <c r="AX485" s="149"/>
      <c r="AY485" s="149"/>
      <c r="AZ485" s="149"/>
      <c r="BA485" s="149"/>
      <c r="BB485" s="149"/>
    </row>
    <row r="486" spans="47:54" ht="22.5" customHeight="1" x14ac:dyDescent="0.25">
      <c r="AU486" s="149"/>
      <c r="AV486" s="149"/>
      <c r="AW486" s="149"/>
      <c r="AX486" s="149"/>
      <c r="AY486" s="149"/>
      <c r="AZ486" s="149"/>
      <c r="BA486" s="149"/>
      <c r="BB486" s="149"/>
    </row>
    <row r="487" spans="47:54" ht="22.5" customHeight="1" x14ac:dyDescent="0.25">
      <c r="AU487" s="149"/>
      <c r="AV487" s="149"/>
      <c r="AW487" s="149"/>
      <c r="AX487" s="149"/>
      <c r="AY487" s="149"/>
      <c r="AZ487" s="149"/>
      <c r="BA487" s="149"/>
      <c r="BB487" s="149"/>
    </row>
    <row r="488" spans="47:54" ht="22.5" customHeight="1" x14ac:dyDescent="0.25">
      <c r="AU488" s="149"/>
      <c r="AV488" s="149"/>
      <c r="AW488" s="149"/>
      <c r="AX488" s="149"/>
      <c r="AY488" s="149"/>
      <c r="AZ488" s="149"/>
      <c r="BA488" s="149"/>
      <c r="BB488" s="149"/>
    </row>
    <row r="489" spans="47:54" ht="22.5" customHeight="1" x14ac:dyDescent="0.25">
      <c r="AU489" s="149"/>
      <c r="AV489" s="149"/>
      <c r="AW489" s="149"/>
      <c r="AX489" s="149"/>
      <c r="AY489" s="149"/>
      <c r="AZ489" s="149"/>
      <c r="BA489" s="149"/>
      <c r="BB489" s="149"/>
    </row>
    <row r="490" spans="47:54" ht="22.5" customHeight="1" x14ac:dyDescent="0.25">
      <c r="AU490" s="149"/>
      <c r="AV490" s="149"/>
      <c r="AW490" s="149"/>
      <c r="AX490" s="149"/>
      <c r="AY490" s="149"/>
      <c r="AZ490" s="149"/>
      <c r="BA490" s="149"/>
      <c r="BB490" s="149"/>
    </row>
    <row r="491" spans="47:54" ht="22.5" customHeight="1" x14ac:dyDescent="0.25">
      <c r="AU491" s="149"/>
      <c r="AV491" s="149"/>
      <c r="AW491" s="149"/>
      <c r="AX491" s="149"/>
      <c r="AY491" s="149"/>
      <c r="AZ491" s="149"/>
      <c r="BA491" s="149"/>
      <c r="BB491" s="149"/>
    </row>
    <row r="492" spans="47:54" ht="22.5" customHeight="1" x14ac:dyDescent="0.25">
      <c r="AU492" s="149"/>
      <c r="AV492" s="149"/>
      <c r="AW492" s="149"/>
      <c r="AX492" s="149"/>
      <c r="AY492" s="149"/>
      <c r="AZ492" s="149"/>
      <c r="BA492" s="149"/>
      <c r="BB492" s="149"/>
    </row>
    <row r="493" spans="47:54" ht="22.5" customHeight="1" x14ac:dyDescent="0.25">
      <c r="AU493" s="149"/>
      <c r="AV493" s="149"/>
      <c r="AW493" s="149"/>
      <c r="AX493" s="149"/>
      <c r="AY493" s="149"/>
      <c r="AZ493" s="149"/>
      <c r="BA493" s="149"/>
      <c r="BB493" s="149"/>
    </row>
    <row r="494" spans="47:54" ht="22.5" customHeight="1" x14ac:dyDescent="0.25">
      <c r="AU494" s="149"/>
      <c r="AV494" s="149"/>
      <c r="AW494" s="149"/>
      <c r="AX494" s="149"/>
      <c r="AY494" s="149"/>
      <c r="AZ494" s="149"/>
      <c r="BA494" s="149"/>
      <c r="BB494" s="149"/>
    </row>
    <row r="495" spans="47:54" ht="22.5" customHeight="1" x14ac:dyDescent="0.25">
      <c r="AU495" s="149"/>
      <c r="AV495" s="149"/>
      <c r="AW495" s="149"/>
      <c r="AX495" s="149"/>
      <c r="AY495" s="149"/>
      <c r="AZ495" s="149"/>
      <c r="BA495" s="149"/>
      <c r="BB495" s="149"/>
    </row>
    <row r="496" spans="47:54" ht="22.5" customHeight="1" x14ac:dyDescent="0.25">
      <c r="AU496" s="149"/>
      <c r="AV496" s="149"/>
      <c r="AW496" s="149"/>
      <c r="AX496" s="149"/>
      <c r="AY496" s="149"/>
      <c r="AZ496" s="149"/>
      <c r="BA496" s="149"/>
      <c r="BB496" s="149"/>
    </row>
    <row r="497" spans="47:54" ht="22.5" customHeight="1" x14ac:dyDescent="0.25">
      <c r="AU497" s="149"/>
      <c r="AV497" s="149"/>
      <c r="AW497" s="149"/>
      <c r="AX497" s="149"/>
      <c r="AY497" s="149"/>
      <c r="AZ497" s="149"/>
      <c r="BA497" s="149"/>
      <c r="BB497" s="149"/>
    </row>
    <row r="498" spans="47:54" ht="22.5" customHeight="1" x14ac:dyDescent="0.25">
      <c r="AU498" s="149"/>
      <c r="AV498" s="149"/>
      <c r="AW498" s="149"/>
      <c r="AX498" s="149"/>
      <c r="AY498" s="149"/>
      <c r="AZ498" s="149"/>
      <c r="BA498" s="149"/>
      <c r="BB498" s="149"/>
    </row>
    <row r="499" spans="47:54" ht="22.5" customHeight="1" x14ac:dyDescent="0.25">
      <c r="AU499" s="149"/>
      <c r="AV499" s="149"/>
      <c r="AW499" s="149"/>
      <c r="AX499" s="149"/>
      <c r="AY499" s="149"/>
      <c r="AZ499" s="149"/>
      <c r="BA499" s="149"/>
      <c r="BB499" s="149"/>
    </row>
    <row r="500" spans="47:54" ht="22.5" customHeight="1" x14ac:dyDescent="0.25">
      <c r="AU500" s="149"/>
      <c r="AV500" s="149"/>
      <c r="AW500" s="149"/>
      <c r="AX500" s="149"/>
      <c r="AY500" s="149"/>
      <c r="AZ500" s="149"/>
      <c r="BA500" s="149"/>
      <c r="BB500" s="149"/>
    </row>
    <row r="501" spans="47:54" ht="22.5" customHeight="1" x14ac:dyDescent="0.25">
      <c r="AU501" s="149"/>
      <c r="AV501" s="149"/>
      <c r="AW501" s="149"/>
      <c r="AX501" s="149"/>
      <c r="AY501" s="149"/>
      <c r="AZ501" s="149"/>
      <c r="BA501" s="149"/>
      <c r="BB501" s="149"/>
    </row>
    <row r="502" spans="47:54" ht="22.5" customHeight="1" x14ac:dyDescent="0.25">
      <c r="AU502" s="149"/>
      <c r="AV502" s="149"/>
      <c r="AW502" s="149"/>
      <c r="AX502" s="149"/>
      <c r="AY502" s="149"/>
      <c r="AZ502" s="149"/>
      <c r="BA502" s="149"/>
      <c r="BB502" s="149"/>
    </row>
    <row r="503" spans="47:54" ht="22.5" customHeight="1" x14ac:dyDescent="0.25">
      <c r="AU503" s="149"/>
      <c r="AV503" s="149"/>
      <c r="AW503" s="149"/>
      <c r="AX503" s="149"/>
      <c r="AY503" s="149"/>
      <c r="AZ503" s="149"/>
      <c r="BA503" s="149"/>
      <c r="BB503" s="149"/>
    </row>
    <row r="504" spans="47:54" ht="22.5" customHeight="1" x14ac:dyDescent="0.25">
      <c r="AU504" s="149"/>
      <c r="AV504" s="149"/>
      <c r="AW504" s="149"/>
      <c r="AX504" s="149"/>
      <c r="AY504" s="149"/>
      <c r="AZ504" s="149"/>
      <c r="BA504" s="149"/>
      <c r="BB504" s="149"/>
    </row>
    <row r="505" spans="47:54" ht="22.5" customHeight="1" x14ac:dyDescent="0.25">
      <c r="AU505" s="149"/>
      <c r="AV505" s="149"/>
      <c r="AW505" s="149"/>
      <c r="AX505" s="149"/>
      <c r="AY505" s="149"/>
      <c r="AZ505" s="149"/>
      <c r="BA505" s="149"/>
      <c r="BB505" s="149"/>
    </row>
    <row r="506" spans="47:54" ht="22.5" customHeight="1" x14ac:dyDescent="0.25">
      <c r="AU506" s="149"/>
      <c r="AV506" s="149"/>
      <c r="AW506" s="149"/>
      <c r="AX506" s="149"/>
      <c r="AY506" s="149"/>
      <c r="AZ506" s="149"/>
      <c r="BA506" s="149"/>
      <c r="BB506" s="149"/>
    </row>
    <row r="507" spans="47:54" ht="22.5" customHeight="1" x14ac:dyDescent="0.25">
      <c r="AU507" s="149"/>
      <c r="AV507" s="149"/>
      <c r="AW507" s="149"/>
      <c r="AX507" s="149"/>
      <c r="AY507" s="149"/>
      <c r="AZ507" s="149"/>
      <c r="BA507" s="149"/>
      <c r="BB507" s="149"/>
    </row>
    <row r="508" spans="47:54" ht="22.5" customHeight="1" x14ac:dyDescent="0.25">
      <c r="AU508" s="149"/>
      <c r="AV508" s="149"/>
      <c r="AW508" s="149"/>
      <c r="AX508" s="149"/>
      <c r="AY508" s="149"/>
      <c r="AZ508" s="149"/>
      <c r="BA508" s="149"/>
      <c r="BB508" s="149"/>
    </row>
    <row r="509" spans="47:54" ht="22.5" customHeight="1" x14ac:dyDescent="0.25">
      <c r="AU509" s="149"/>
      <c r="AV509" s="149"/>
      <c r="AW509" s="149"/>
      <c r="AX509" s="149"/>
      <c r="AY509" s="149"/>
      <c r="AZ509" s="149"/>
      <c r="BA509" s="149"/>
      <c r="BB509" s="149"/>
    </row>
    <row r="510" spans="47:54" ht="22.5" customHeight="1" x14ac:dyDescent="0.25">
      <c r="AU510" s="149"/>
      <c r="AV510" s="149"/>
      <c r="AW510" s="149"/>
      <c r="AX510" s="149"/>
      <c r="AY510" s="149"/>
      <c r="AZ510" s="149"/>
      <c r="BA510" s="149"/>
      <c r="BB510" s="149"/>
    </row>
    <row r="511" spans="47:54" ht="22.5" customHeight="1" x14ac:dyDescent="0.25">
      <c r="AU511" s="149"/>
      <c r="AV511" s="149"/>
      <c r="AW511" s="149"/>
      <c r="AX511" s="149"/>
      <c r="AY511" s="149"/>
      <c r="AZ511" s="149"/>
      <c r="BA511" s="149"/>
      <c r="BB511" s="149"/>
    </row>
    <row r="512" spans="47:54" ht="22.5" customHeight="1" x14ac:dyDescent="0.25">
      <c r="AU512" s="149"/>
      <c r="AV512" s="149"/>
      <c r="AW512" s="149"/>
      <c r="AX512" s="149"/>
      <c r="AY512" s="149"/>
      <c r="AZ512" s="149"/>
      <c r="BA512" s="149"/>
      <c r="BB512" s="149"/>
    </row>
    <row r="513" spans="47:54" ht="22.5" customHeight="1" x14ac:dyDescent="0.25">
      <c r="AU513" s="149"/>
      <c r="AV513" s="149"/>
      <c r="AW513" s="149"/>
      <c r="AX513" s="149"/>
      <c r="AY513" s="149"/>
      <c r="AZ513" s="149"/>
      <c r="BA513" s="149"/>
      <c r="BB513" s="149"/>
    </row>
    <row r="514" spans="47:54" ht="22.5" customHeight="1" x14ac:dyDescent="0.25">
      <c r="AU514" s="149"/>
      <c r="AV514" s="149"/>
      <c r="AW514" s="149"/>
      <c r="AX514" s="149"/>
      <c r="AY514" s="149"/>
      <c r="AZ514" s="149"/>
      <c r="BA514" s="149"/>
      <c r="BB514" s="149"/>
    </row>
    <row r="515" spans="47:54" ht="22.5" customHeight="1" x14ac:dyDescent="0.25">
      <c r="AU515" s="149"/>
      <c r="AV515" s="149"/>
      <c r="AW515" s="149"/>
      <c r="AX515" s="149"/>
      <c r="AY515" s="149"/>
      <c r="AZ515" s="149"/>
      <c r="BA515" s="149"/>
      <c r="BB515" s="149"/>
    </row>
    <row r="516" spans="47:54" ht="22.5" customHeight="1" x14ac:dyDescent="0.25">
      <c r="AU516" s="149"/>
      <c r="AV516" s="149"/>
      <c r="AW516" s="149"/>
      <c r="AX516" s="149"/>
      <c r="AY516" s="149"/>
      <c r="AZ516" s="149"/>
      <c r="BA516" s="149"/>
      <c r="BB516" s="149"/>
    </row>
    <row r="517" spans="47:54" ht="22.5" customHeight="1" x14ac:dyDescent="0.25">
      <c r="AU517" s="149"/>
      <c r="AV517" s="149"/>
      <c r="AW517" s="149"/>
      <c r="AX517" s="149"/>
      <c r="AY517" s="149"/>
      <c r="AZ517" s="149"/>
      <c r="BA517" s="149"/>
      <c r="BB517" s="149"/>
    </row>
    <row r="518" spans="47:54" ht="22.5" customHeight="1" x14ac:dyDescent="0.25">
      <c r="AU518" s="149"/>
      <c r="AV518" s="149"/>
      <c r="AW518" s="149"/>
      <c r="AX518" s="149"/>
      <c r="AY518" s="149"/>
      <c r="AZ518" s="149"/>
      <c r="BA518" s="149"/>
      <c r="BB518" s="149"/>
    </row>
    <row r="519" spans="47:54" ht="22.5" customHeight="1" x14ac:dyDescent="0.25">
      <c r="AU519" s="149"/>
      <c r="AV519" s="149"/>
      <c r="AW519" s="149"/>
      <c r="AX519" s="149"/>
      <c r="AY519" s="149"/>
      <c r="AZ519" s="149"/>
      <c r="BA519" s="149"/>
      <c r="BB519" s="149"/>
    </row>
    <row r="520" spans="47:54" ht="22.5" customHeight="1" x14ac:dyDescent="0.25">
      <c r="AU520" s="149"/>
      <c r="AV520" s="149"/>
      <c r="AW520" s="149"/>
      <c r="AX520" s="149"/>
      <c r="AY520" s="149"/>
      <c r="AZ520" s="149"/>
      <c r="BA520" s="149"/>
      <c r="BB520" s="149"/>
    </row>
    <row r="521" spans="47:54" ht="22.5" customHeight="1" x14ac:dyDescent="0.25">
      <c r="AU521" s="149"/>
      <c r="AV521" s="149"/>
      <c r="AW521" s="149"/>
      <c r="AX521" s="149"/>
      <c r="AY521" s="149"/>
      <c r="AZ521" s="149"/>
      <c r="BA521" s="149"/>
      <c r="BB521" s="149"/>
    </row>
    <row r="522" spans="47:54" ht="22.5" customHeight="1" x14ac:dyDescent="0.25">
      <c r="AU522" s="149"/>
      <c r="AV522" s="149"/>
      <c r="AW522" s="149"/>
      <c r="AX522" s="149"/>
      <c r="AY522" s="149"/>
      <c r="AZ522" s="149"/>
      <c r="BA522" s="149"/>
      <c r="BB522" s="149"/>
    </row>
    <row r="523" spans="47:54" ht="22.5" customHeight="1" x14ac:dyDescent="0.25">
      <c r="AU523" s="149"/>
      <c r="AV523" s="149"/>
      <c r="AW523" s="149"/>
      <c r="AX523" s="149"/>
      <c r="AY523" s="149"/>
      <c r="AZ523" s="149"/>
      <c r="BA523" s="149"/>
      <c r="BB523" s="149"/>
    </row>
    <row r="524" spans="47:54" ht="22.5" customHeight="1" x14ac:dyDescent="0.25">
      <c r="AU524" s="149"/>
      <c r="AV524" s="149"/>
      <c r="AW524" s="149"/>
      <c r="AX524" s="149"/>
      <c r="AY524" s="149"/>
      <c r="AZ524" s="149"/>
      <c r="BA524" s="149"/>
      <c r="BB524" s="149"/>
    </row>
    <row r="525" spans="47:54" ht="22.5" customHeight="1" x14ac:dyDescent="0.25">
      <c r="AU525" s="149"/>
      <c r="AV525" s="149"/>
      <c r="AW525" s="149"/>
      <c r="AX525" s="149"/>
      <c r="AY525" s="149"/>
      <c r="AZ525" s="149"/>
      <c r="BA525" s="149"/>
      <c r="BB525" s="149"/>
    </row>
    <row r="526" spans="47:54" ht="22.5" customHeight="1" x14ac:dyDescent="0.25">
      <c r="AU526" s="149"/>
      <c r="AV526" s="149"/>
      <c r="AW526" s="149"/>
      <c r="AX526" s="149"/>
      <c r="AY526" s="149"/>
      <c r="AZ526" s="149"/>
      <c r="BA526" s="149"/>
      <c r="BB526" s="149"/>
    </row>
    <row r="527" spans="47:54" ht="22.5" customHeight="1" x14ac:dyDescent="0.25">
      <c r="AU527" s="149"/>
      <c r="AV527" s="149"/>
      <c r="AW527" s="149"/>
      <c r="AX527" s="149"/>
      <c r="AY527" s="149"/>
      <c r="AZ527" s="149"/>
      <c r="BA527" s="149"/>
      <c r="BB527" s="149"/>
    </row>
    <row r="528" spans="47:54" ht="22.5" customHeight="1" x14ac:dyDescent="0.25">
      <c r="AU528" s="149"/>
      <c r="AV528" s="149"/>
      <c r="AW528" s="149"/>
      <c r="AX528" s="149"/>
      <c r="AY528" s="149"/>
      <c r="AZ528" s="149"/>
      <c r="BA528" s="149"/>
      <c r="BB528" s="149"/>
    </row>
    <row r="529" spans="47:54" ht="22.5" customHeight="1" x14ac:dyDescent="0.25">
      <c r="AU529" s="149"/>
      <c r="AV529" s="149"/>
      <c r="AW529" s="149"/>
      <c r="AX529" s="149"/>
      <c r="AY529" s="149"/>
      <c r="AZ529" s="149"/>
      <c r="BA529" s="149"/>
      <c r="BB529" s="149"/>
    </row>
    <row r="530" spans="47:54" ht="22.5" customHeight="1" x14ac:dyDescent="0.25">
      <c r="AU530" s="149"/>
      <c r="AV530" s="149"/>
      <c r="AW530" s="149"/>
      <c r="AX530" s="149"/>
      <c r="AY530" s="149"/>
      <c r="AZ530" s="149"/>
      <c r="BA530" s="149"/>
      <c r="BB530" s="149"/>
    </row>
    <row r="531" spans="47:54" ht="22.5" customHeight="1" x14ac:dyDescent="0.25">
      <c r="AU531" s="149"/>
      <c r="AV531" s="149"/>
      <c r="AW531" s="149"/>
      <c r="AX531" s="149"/>
      <c r="AY531" s="149"/>
      <c r="AZ531" s="149"/>
      <c r="BA531" s="149"/>
      <c r="BB531" s="149"/>
    </row>
    <row r="532" spans="47:54" ht="22.5" customHeight="1" x14ac:dyDescent="0.25">
      <c r="AU532" s="149"/>
      <c r="AV532" s="149"/>
      <c r="AW532" s="149"/>
      <c r="AX532" s="149"/>
      <c r="AY532" s="149"/>
      <c r="AZ532" s="149"/>
      <c r="BA532" s="149"/>
      <c r="BB532" s="149"/>
    </row>
    <row r="533" spans="47:54" ht="22.5" customHeight="1" x14ac:dyDescent="0.25">
      <c r="AU533" s="149"/>
      <c r="AV533" s="149"/>
      <c r="AW533" s="149"/>
      <c r="AX533" s="149"/>
      <c r="AY533" s="149"/>
      <c r="AZ533" s="149"/>
      <c r="BA533" s="149"/>
      <c r="BB533" s="149"/>
    </row>
    <row r="534" spans="47:54" ht="22.5" customHeight="1" x14ac:dyDescent="0.25">
      <c r="AU534" s="149"/>
      <c r="AV534" s="149"/>
      <c r="AW534" s="149"/>
      <c r="AX534" s="149"/>
      <c r="AY534" s="149"/>
      <c r="AZ534" s="149"/>
      <c r="BA534" s="149"/>
      <c r="BB534" s="149"/>
    </row>
    <row r="535" spans="47:54" ht="22.5" customHeight="1" x14ac:dyDescent="0.25">
      <c r="AU535" s="149"/>
      <c r="AV535" s="149"/>
      <c r="AW535" s="149"/>
      <c r="AX535" s="149"/>
      <c r="AY535" s="149"/>
      <c r="AZ535" s="149"/>
      <c r="BA535" s="149"/>
      <c r="BB535" s="149"/>
    </row>
    <row r="536" spans="47:54" ht="22.5" customHeight="1" x14ac:dyDescent="0.25">
      <c r="AU536" s="149"/>
      <c r="AV536" s="149"/>
      <c r="AW536" s="149"/>
      <c r="AX536" s="149"/>
      <c r="AY536" s="149"/>
      <c r="AZ536" s="149"/>
      <c r="BA536" s="149"/>
      <c r="BB536" s="149"/>
    </row>
    <row r="537" spans="47:54" ht="22.5" customHeight="1" x14ac:dyDescent="0.25">
      <c r="AU537" s="149"/>
      <c r="AV537" s="149"/>
      <c r="AW537" s="149"/>
      <c r="AX537" s="149"/>
      <c r="AY537" s="149"/>
      <c r="AZ537" s="149"/>
      <c r="BA537" s="149"/>
      <c r="BB537" s="149"/>
    </row>
    <row r="538" spans="47:54" ht="22.5" customHeight="1" x14ac:dyDescent="0.25">
      <c r="AU538" s="149"/>
      <c r="AV538" s="149"/>
      <c r="AW538" s="149"/>
      <c r="AX538" s="149"/>
      <c r="AY538" s="149"/>
      <c r="AZ538" s="149"/>
      <c r="BA538" s="149"/>
      <c r="BB538" s="149"/>
    </row>
    <row r="539" spans="47:54" ht="22.5" customHeight="1" x14ac:dyDescent="0.25">
      <c r="AU539" s="149"/>
      <c r="AV539" s="149"/>
      <c r="AW539" s="149"/>
      <c r="AX539" s="149"/>
      <c r="AY539" s="149"/>
      <c r="AZ539" s="149"/>
      <c r="BA539" s="149"/>
      <c r="BB539" s="149"/>
    </row>
    <row r="540" spans="47:54" ht="22.5" customHeight="1" x14ac:dyDescent="0.25">
      <c r="AU540" s="149"/>
      <c r="AV540" s="149"/>
      <c r="AW540" s="149"/>
      <c r="AX540" s="149"/>
      <c r="AY540" s="149"/>
      <c r="AZ540" s="149"/>
      <c r="BA540" s="149"/>
      <c r="BB540" s="149"/>
    </row>
    <row r="541" spans="47:54" ht="22.5" customHeight="1" x14ac:dyDescent="0.25">
      <c r="AU541" s="149"/>
      <c r="AV541" s="149"/>
      <c r="AW541" s="149"/>
      <c r="AX541" s="149"/>
      <c r="AY541" s="149"/>
      <c r="AZ541" s="149"/>
      <c r="BA541" s="149"/>
      <c r="BB541" s="149"/>
    </row>
    <row r="542" spans="47:54" ht="22.5" customHeight="1" x14ac:dyDescent="0.25">
      <c r="AU542" s="149"/>
      <c r="AV542" s="149"/>
      <c r="AW542" s="149"/>
      <c r="AX542" s="149"/>
      <c r="AY542" s="149"/>
      <c r="AZ542" s="149"/>
      <c r="BA542" s="149"/>
      <c r="BB542" s="149"/>
    </row>
    <row r="543" spans="47:54" ht="22.5" customHeight="1" x14ac:dyDescent="0.25">
      <c r="AU543" s="149"/>
      <c r="AV543" s="149"/>
      <c r="AW543" s="149"/>
      <c r="AX543" s="149"/>
      <c r="AY543" s="149"/>
      <c r="AZ543" s="149"/>
      <c r="BA543" s="149"/>
      <c r="BB543" s="149"/>
    </row>
    <row r="544" spans="47:54" ht="22.5" customHeight="1" x14ac:dyDescent="0.25">
      <c r="AU544" s="149"/>
      <c r="AV544" s="149"/>
      <c r="AW544" s="149"/>
      <c r="AX544" s="149"/>
      <c r="AY544" s="149"/>
      <c r="AZ544" s="149"/>
      <c r="BA544" s="149"/>
      <c r="BB544" s="149"/>
    </row>
    <row r="545" spans="47:54" ht="22.5" customHeight="1" x14ac:dyDescent="0.25">
      <c r="AU545" s="149"/>
      <c r="AV545" s="149"/>
      <c r="AW545" s="149"/>
      <c r="AX545" s="149"/>
      <c r="AY545" s="149"/>
      <c r="AZ545" s="149"/>
      <c r="BA545" s="149"/>
      <c r="BB545" s="149"/>
    </row>
    <row r="546" spans="47:54" ht="22.5" customHeight="1" x14ac:dyDescent="0.25">
      <c r="AU546" s="149"/>
      <c r="AV546" s="149"/>
      <c r="AW546" s="149"/>
      <c r="AX546" s="149"/>
      <c r="AY546" s="149"/>
      <c r="AZ546" s="149"/>
      <c r="BA546" s="149"/>
      <c r="BB546" s="149"/>
    </row>
    <row r="547" spans="47:54" ht="22.5" customHeight="1" x14ac:dyDescent="0.25">
      <c r="AU547" s="149"/>
      <c r="AV547" s="149"/>
      <c r="AW547" s="149"/>
      <c r="AX547" s="149"/>
      <c r="AY547" s="149"/>
      <c r="AZ547" s="149"/>
      <c r="BA547" s="149"/>
      <c r="BB547" s="149"/>
    </row>
    <row r="548" spans="47:54" ht="22.5" customHeight="1" x14ac:dyDescent="0.25">
      <c r="AU548" s="149"/>
      <c r="AV548" s="149"/>
      <c r="AW548" s="149"/>
      <c r="AX548" s="149"/>
      <c r="AY548" s="149"/>
      <c r="AZ548" s="149"/>
      <c r="BA548" s="149"/>
      <c r="BB548" s="149"/>
    </row>
    <row r="549" spans="47:54" ht="22.5" customHeight="1" x14ac:dyDescent="0.25">
      <c r="AU549" s="149"/>
      <c r="AV549" s="149"/>
      <c r="AW549" s="149"/>
      <c r="AX549" s="149"/>
      <c r="AY549" s="149"/>
      <c r="AZ549" s="149"/>
      <c r="BA549" s="149"/>
      <c r="BB549" s="149"/>
    </row>
    <row r="550" spans="47:54" ht="22.5" customHeight="1" x14ac:dyDescent="0.25">
      <c r="AU550" s="149"/>
      <c r="AV550" s="149"/>
      <c r="AW550" s="149"/>
      <c r="AX550" s="149"/>
      <c r="AY550" s="149"/>
      <c r="AZ550" s="149"/>
      <c r="BA550" s="149"/>
      <c r="BB550" s="149"/>
    </row>
    <row r="551" spans="47:54" ht="22.5" customHeight="1" x14ac:dyDescent="0.25">
      <c r="AU551" s="149"/>
      <c r="AV551" s="149"/>
      <c r="AW551" s="149"/>
      <c r="AX551" s="149"/>
      <c r="AY551" s="149"/>
      <c r="AZ551" s="149"/>
      <c r="BA551" s="149"/>
      <c r="BB551" s="149"/>
    </row>
    <row r="552" spans="47:54" ht="22.5" customHeight="1" x14ac:dyDescent="0.25">
      <c r="AU552" s="149"/>
      <c r="AV552" s="149"/>
      <c r="AW552" s="149"/>
      <c r="AX552" s="149"/>
      <c r="AY552" s="149"/>
      <c r="AZ552" s="149"/>
      <c r="BA552" s="149"/>
      <c r="BB552" s="149"/>
    </row>
    <row r="553" spans="47:54" ht="22.5" customHeight="1" x14ac:dyDescent="0.25">
      <c r="AU553" s="149"/>
      <c r="AV553" s="149"/>
      <c r="AW553" s="149"/>
      <c r="AX553" s="149"/>
      <c r="AY553" s="149"/>
      <c r="AZ553" s="149"/>
      <c r="BA553" s="149"/>
      <c r="BB553" s="149"/>
    </row>
    <row r="554" spans="47:54" ht="22.5" customHeight="1" x14ac:dyDescent="0.25">
      <c r="AU554" s="149"/>
      <c r="AV554" s="149"/>
      <c r="AW554" s="149"/>
      <c r="AX554" s="149"/>
      <c r="AY554" s="149"/>
      <c r="AZ554" s="149"/>
      <c r="BA554" s="149"/>
      <c r="BB554" s="149"/>
    </row>
    <row r="555" spans="47:54" ht="22.5" customHeight="1" x14ac:dyDescent="0.25">
      <c r="AU555" s="149"/>
      <c r="AV555" s="149"/>
      <c r="AW555" s="149"/>
      <c r="AX555" s="149"/>
      <c r="AY555" s="149"/>
      <c r="AZ555" s="149"/>
      <c r="BA555" s="149"/>
      <c r="BB555" s="149"/>
    </row>
    <row r="556" spans="47:54" ht="22.5" customHeight="1" x14ac:dyDescent="0.25">
      <c r="AU556" s="149"/>
      <c r="AV556" s="149"/>
      <c r="AW556" s="149"/>
      <c r="AX556" s="149"/>
      <c r="AY556" s="149"/>
      <c r="AZ556" s="149"/>
      <c r="BA556" s="149"/>
      <c r="BB556" s="149"/>
    </row>
    <row r="557" spans="47:54" ht="22.5" customHeight="1" x14ac:dyDescent="0.25">
      <c r="AU557" s="149"/>
      <c r="AV557" s="149"/>
      <c r="AW557" s="149"/>
      <c r="AX557" s="149"/>
      <c r="AY557" s="149"/>
      <c r="AZ557" s="149"/>
      <c r="BA557" s="149"/>
      <c r="BB557" s="149"/>
    </row>
    <row r="558" spans="47:54" ht="22.5" customHeight="1" x14ac:dyDescent="0.25">
      <c r="AU558" s="149"/>
      <c r="AV558" s="149"/>
      <c r="AW558" s="149"/>
      <c r="AX558" s="149"/>
      <c r="AY558" s="149"/>
      <c r="AZ558" s="149"/>
      <c r="BA558" s="149"/>
      <c r="BB558" s="149"/>
    </row>
    <row r="559" spans="47:54" ht="22.5" customHeight="1" x14ac:dyDescent="0.25">
      <c r="AU559" s="149"/>
      <c r="AV559" s="149"/>
      <c r="AW559" s="149"/>
      <c r="AX559" s="149"/>
      <c r="AY559" s="149"/>
      <c r="AZ559" s="149"/>
      <c r="BA559" s="149"/>
      <c r="BB559" s="149"/>
    </row>
    <row r="560" spans="47:54" ht="22.5" customHeight="1" x14ac:dyDescent="0.25">
      <c r="AU560" s="149"/>
      <c r="AV560" s="149"/>
      <c r="AW560" s="149"/>
      <c r="AX560" s="149"/>
      <c r="AY560" s="149"/>
      <c r="AZ560" s="149"/>
      <c r="BA560" s="149"/>
      <c r="BB560" s="149"/>
    </row>
    <row r="561" spans="47:54" ht="22.5" customHeight="1" x14ac:dyDescent="0.25">
      <c r="AU561" s="149"/>
      <c r="AV561" s="149"/>
      <c r="AW561" s="149"/>
      <c r="AX561" s="149"/>
      <c r="AY561" s="149"/>
      <c r="AZ561" s="149"/>
      <c r="BA561" s="149"/>
      <c r="BB561" s="149"/>
    </row>
    <row r="562" spans="47:54" ht="22.5" customHeight="1" x14ac:dyDescent="0.25">
      <c r="AU562" s="149"/>
      <c r="AV562" s="149"/>
      <c r="AW562" s="149"/>
      <c r="AX562" s="149"/>
      <c r="AY562" s="149"/>
      <c r="AZ562" s="149"/>
      <c r="BA562" s="149"/>
      <c r="BB562" s="149"/>
    </row>
    <row r="563" spans="47:54" ht="22.5" customHeight="1" x14ac:dyDescent="0.25">
      <c r="AU563" s="149"/>
      <c r="AV563" s="149"/>
      <c r="AW563" s="149"/>
      <c r="AX563" s="149"/>
      <c r="AY563" s="149"/>
      <c r="AZ563" s="149"/>
      <c r="BA563" s="149"/>
      <c r="BB563" s="149"/>
    </row>
    <row r="564" spans="47:54" ht="22.5" customHeight="1" x14ac:dyDescent="0.25">
      <c r="AU564" s="149"/>
      <c r="AV564" s="149"/>
      <c r="AW564" s="149"/>
      <c r="AX564" s="149"/>
      <c r="AY564" s="149"/>
      <c r="AZ564" s="149"/>
      <c r="BA564" s="149"/>
      <c r="BB564" s="149"/>
    </row>
    <row r="565" spans="47:54" ht="22.5" customHeight="1" x14ac:dyDescent="0.25">
      <c r="AU565" s="149"/>
      <c r="AV565" s="149"/>
      <c r="AW565" s="149"/>
      <c r="AX565" s="149"/>
      <c r="AY565" s="149"/>
      <c r="AZ565" s="149"/>
      <c r="BA565" s="149"/>
      <c r="BB565" s="149"/>
    </row>
    <row r="566" spans="47:54" ht="22.5" customHeight="1" x14ac:dyDescent="0.25">
      <c r="AU566" s="149"/>
      <c r="AV566" s="149"/>
      <c r="AW566" s="149"/>
      <c r="AX566" s="149"/>
      <c r="AY566" s="149"/>
      <c r="AZ566" s="149"/>
      <c r="BA566" s="149"/>
      <c r="BB566" s="149"/>
    </row>
    <row r="567" spans="47:54" ht="22.5" customHeight="1" x14ac:dyDescent="0.25">
      <c r="AU567" s="149"/>
      <c r="AV567" s="149"/>
      <c r="AW567" s="149"/>
      <c r="AX567" s="149"/>
      <c r="AY567" s="149"/>
      <c r="AZ567" s="149"/>
      <c r="BA567" s="149"/>
      <c r="BB567" s="149"/>
    </row>
    <row r="568" spans="47:54" ht="22.5" customHeight="1" x14ac:dyDescent="0.25">
      <c r="AU568" s="149"/>
      <c r="AV568" s="149"/>
      <c r="AW568" s="149"/>
      <c r="AX568" s="149"/>
      <c r="AY568" s="149"/>
      <c r="AZ568" s="149"/>
      <c r="BA568" s="149"/>
      <c r="BB568" s="149"/>
    </row>
    <row r="569" spans="47:54" ht="22.5" customHeight="1" x14ac:dyDescent="0.25">
      <c r="AU569" s="149"/>
      <c r="AV569" s="149"/>
      <c r="AW569" s="149"/>
      <c r="AX569" s="149"/>
      <c r="AY569" s="149"/>
      <c r="AZ569" s="149"/>
      <c r="BA569" s="149"/>
      <c r="BB569" s="149"/>
    </row>
    <row r="570" spans="47:54" ht="22.5" customHeight="1" x14ac:dyDescent="0.25">
      <c r="AU570" s="149"/>
      <c r="AV570" s="149"/>
      <c r="AW570" s="149"/>
      <c r="AX570" s="149"/>
      <c r="AY570" s="149"/>
      <c r="AZ570" s="149"/>
      <c r="BA570" s="149"/>
      <c r="BB570" s="149"/>
    </row>
    <row r="571" spans="47:54" ht="22.5" customHeight="1" x14ac:dyDescent="0.25">
      <c r="AU571" s="149"/>
      <c r="AV571" s="149"/>
      <c r="AW571" s="149"/>
      <c r="AX571" s="149"/>
      <c r="AY571" s="149"/>
      <c r="AZ571" s="149"/>
      <c r="BA571" s="149"/>
      <c r="BB571" s="149"/>
    </row>
    <row r="572" spans="47:54" ht="22.5" customHeight="1" x14ac:dyDescent="0.25">
      <c r="AU572" s="149"/>
      <c r="AV572" s="149"/>
      <c r="AW572" s="149"/>
      <c r="AX572" s="149"/>
      <c r="AY572" s="149"/>
      <c r="AZ572" s="149"/>
      <c r="BA572" s="149"/>
      <c r="BB572" s="149"/>
    </row>
    <row r="573" spans="47:54" ht="22.5" customHeight="1" x14ac:dyDescent="0.25">
      <c r="AU573" s="149"/>
      <c r="AV573" s="149"/>
      <c r="AW573" s="149"/>
      <c r="AX573" s="149"/>
      <c r="AY573" s="149"/>
      <c r="AZ573" s="149"/>
      <c r="BA573" s="149"/>
      <c r="BB573" s="149"/>
    </row>
    <row r="574" spans="47:54" ht="22.5" customHeight="1" x14ac:dyDescent="0.25">
      <c r="AU574" s="149"/>
      <c r="AV574" s="149"/>
      <c r="AW574" s="149"/>
      <c r="AX574" s="149"/>
      <c r="AY574" s="149"/>
      <c r="AZ574" s="149"/>
      <c r="BA574" s="149"/>
      <c r="BB574" s="149"/>
    </row>
    <row r="575" spans="47:54" ht="22.5" customHeight="1" x14ac:dyDescent="0.25">
      <c r="AU575" s="149"/>
      <c r="AV575" s="149"/>
      <c r="AW575" s="149"/>
      <c r="AX575" s="149"/>
      <c r="AY575" s="149"/>
      <c r="AZ575" s="149"/>
      <c r="BA575" s="149"/>
      <c r="BB575" s="149"/>
    </row>
    <row r="576" spans="47:54" ht="22.5" customHeight="1" x14ac:dyDescent="0.25">
      <c r="AU576" s="149"/>
      <c r="AV576" s="149"/>
      <c r="AW576" s="149"/>
      <c r="AX576" s="149"/>
      <c r="AY576" s="149"/>
      <c r="AZ576" s="149"/>
      <c r="BA576" s="149"/>
      <c r="BB576" s="149"/>
    </row>
    <row r="577" spans="47:54" ht="22.5" customHeight="1" x14ac:dyDescent="0.25">
      <c r="AU577" s="149"/>
      <c r="AV577" s="149"/>
      <c r="AW577" s="149"/>
      <c r="AX577" s="149"/>
      <c r="AY577" s="149"/>
      <c r="AZ577" s="149"/>
      <c r="BA577" s="149"/>
      <c r="BB577" s="149"/>
    </row>
    <row r="578" spans="47:54" ht="22.5" customHeight="1" x14ac:dyDescent="0.25">
      <c r="AU578" s="149"/>
      <c r="AV578" s="149"/>
      <c r="AW578" s="149"/>
      <c r="AX578" s="149"/>
      <c r="AY578" s="149"/>
      <c r="AZ578" s="149"/>
      <c r="BA578" s="149"/>
      <c r="BB578" s="149"/>
    </row>
    <row r="579" spans="47:54" ht="22.5" customHeight="1" x14ac:dyDescent="0.25">
      <c r="AU579" s="149"/>
      <c r="AV579" s="149"/>
      <c r="AW579" s="149"/>
      <c r="AX579" s="149"/>
      <c r="AY579" s="149"/>
      <c r="AZ579" s="149"/>
      <c r="BA579" s="149"/>
      <c r="BB579" s="149"/>
    </row>
    <row r="580" spans="47:54" ht="22.5" customHeight="1" x14ac:dyDescent="0.25">
      <c r="AU580" s="149"/>
      <c r="AV580" s="149"/>
      <c r="AW580" s="149"/>
      <c r="AX580" s="149"/>
      <c r="AY580" s="149"/>
      <c r="AZ580" s="149"/>
      <c r="BA580" s="149"/>
      <c r="BB580" s="149"/>
    </row>
    <row r="581" spans="47:54" ht="22.5" customHeight="1" x14ac:dyDescent="0.25">
      <c r="AU581" s="149"/>
      <c r="AV581" s="149"/>
      <c r="AW581" s="149"/>
      <c r="AX581" s="149"/>
      <c r="AY581" s="149"/>
      <c r="AZ581" s="149"/>
      <c r="BA581" s="149"/>
      <c r="BB581" s="149"/>
    </row>
    <row r="582" spans="47:54" ht="22.5" customHeight="1" x14ac:dyDescent="0.25">
      <c r="AU582" s="149"/>
      <c r="AV582" s="149"/>
      <c r="AW582" s="149"/>
      <c r="AX582" s="149"/>
      <c r="AY582" s="149"/>
      <c r="AZ582" s="149"/>
      <c r="BA582" s="149"/>
      <c r="BB582" s="149"/>
    </row>
    <row r="583" spans="47:54" ht="22.5" customHeight="1" x14ac:dyDescent="0.25">
      <c r="AU583" s="149"/>
      <c r="AV583" s="149"/>
      <c r="AW583" s="149"/>
      <c r="AX583" s="149"/>
      <c r="AY583" s="149"/>
      <c r="AZ583" s="149"/>
      <c r="BA583" s="149"/>
      <c r="BB583" s="149"/>
    </row>
    <row r="584" spans="47:54" ht="22.5" customHeight="1" x14ac:dyDescent="0.25">
      <c r="AU584" s="149"/>
      <c r="AV584" s="149"/>
      <c r="AW584" s="149"/>
      <c r="AX584" s="149"/>
      <c r="AY584" s="149"/>
      <c r="AZ584" s="149"/>
      <c r="BA584" s="149"/>
      <c r="BB584" s="149"/>
    </row>
    <row r="585" spans="47:54" ht="22.5" customHeight="1" x14ac:dyDescent="0.25">
      <c r="AU585" s="149"/>
      <c r="AV585" s="149"/>
      <c r="AW585" s="149"/>
      <c r="AX585" s="149"/>
      <c r="AY585" s="149"/>
      <c r="AZ585" s="149"/>
      <c r="BA585" s="149"/>
      <c r="BB585" s="149"/>
    </row>
    <row r="586" spans="47:54" ht="22.5" customHeight="1" x14ac:dyDescent="0.25">
      <c r="AU586" s="149"/>
      <c r="AV586" s="149"/>
      <c r="AW586" s="149"/>
      <c r="AX586" s="149"/>
      <c r="AY586" s="149"/>
      <c r="AZ586" s="149"/>
      <c r="BA586" s="149"/>
      <c r="BB586" s="149"/>
    </row>
    <row r="587" spans="47:54" ht="22.5" customHeight="1" x14ac:dyDescent="0.25">
      <c r="AU587" s="149"/>
      <c r="AV587" s="149"/>
      <c r="AW587" s="149"/>
      <c r="AX587" s="149"/>
      <c r="AY587" s="149"/>
      <c r="AZ587" s="149"/>
      <c r="BA587" s="149"/>
      <c r="BB587" s="149"/>
    </row>
    <row r="588" spans="47:54" ht="22.5" customHeight="1" x14ac:dyDescent="0.25">
      <c r="AU588" s="149"/>
      <c r="AV588" s="149"/>
      <c r="AW588" s="149"/>
      <c r="AX588" s="149"/>
      <c r="AY588" s="149"/>
      <c r="AZ588" s="149"/>
      <c r="BA588" s="149"/>
      <c r="BB588" s="149"/>
    </row>
    <row r="589" spans="47:54" ht="22.5" customHeight="1" x14ac:dyDescent="0.25">
      <c r="AU589" s="149"/>
      <c r="AV589" s="149"/>
      <c r="AW589" s="149"/>
      <c r="AX589" s="149"/>
      <c r="AY589" s="149"/>
      <c r="AZ589" s="149"/>
      <c r="BA589" s="149"/>
      <c r="BB589" s="149"/>
    </row>
    <row r="590" spans="47:54" ht="22.5" customHeight="1" x14ac:dyDescent="0.25">
      <c r="AU590" s="149"/>
      <c r="AV590" s="149"/>
      <c r="AW590" s="149"/>
      <c r="AX590" s="149"/>
      <c r="AY590" s="149"/>
      <c r="AZ590" s="149"/>
      <c r="BA590" s="149"/>
      <c r="BB590" s="149"/>
    </row>
    <row r="591" spans="47:54" ht="22.5" customHeight="1" x14ac:dyDescent="0.25">
      <c r="AU591" s="149"/>
      <c r="AV591" s="149"/>
      <c r="AW591" s="149"/>
      <c r="AX591" s="149"/>
      <c r="AY591" s="149"/>
      <c r="AZ591" s="149"/>
      <c r="BA591" s="149"/>
      <c r="BB591" s="149"/>
    </row>
    <row r="592" spans="47:54" ht="22.5" customHeight="1" x14ac:dyDescent="0.25">
      <c r="AU592" s="149"/>
      <c r="AV592" s="149"/>
      <c r="AW592" s="149"/>
      <c r="AX592" s="149"/>
      <c r="AY592" s="149"/>
      <c r="AZ592" s="149"/>
      <c r="BA592" s="149"/>
      <c r="BB592" s="149"/>
    </row>
    <row r="593" spans="47:54" ht="22.5" customHeight="1" x14ac:dyDescent="0.25">
      <c r="AU593" s="149"/>
      <c r="AV593" s="149"/>
      <c r="AW593" s="149"/>
      <c r="AX593" s="149"/>
      <c r="AY593" s="149"/>
      <c r="AZ593" s="149"/>
      <c r="BA593" s="149"/>
      <c r="BB593" s="149"/>
    </row>
    <row r="594" spans="47:54" ht="22.5" customHeight="1" x14ac:dyDescent="0.25">
      <c r="AU594" s="149"/>
      <c r="AV594" s="149"/>
      <c r="AW594" s="149"/>
      <c r="AX594" s="149"/>
      <c r="AY594" s="149"/>
      <c r="AZ594" s="149"/>
      <c r="BA594" s="149"/>
      <c r="BB594" s="149"/>
    </row>
    <row r="595" spans="47:54" ht="22.5" customHeight="1" x14ac:dyDescent="0.25">
      <c r="AU595" s="149"/>
      <c r="AV595" s="149"/>
      <c r="AW595" s="149"/>
      <c r="AX595" s="149"/>
      <c r="AY595" s="149"/>
      <c r="AZ595" s="149"/>
      <c r="BA595" s="149"/>
      <c r="BB595" s="149"/>
    </row>
    <row r="596" spans="47:54" ht="22.5" customHeight="1" x14ac:dyDescent="0.25">
      <c r="AU596" s="149"/>
      <c r="AV596" s="149"/>
      <c r="AW596" s="149"/>
      <c r="AX596" s="149"/>
      <c r="AY596" s="149"/>
      <c r="AZ596" s="149"/>
      <c r="BA596" s="149"/>
      <c r="BB596" s="149"/>
    </row>
    <row r="597" spans="47:54" ht="22.5" customHeight="1" x14ac:dyDescent="0.25">
      <c r="AU597" s="149"/>
      <c r="AV597" s="149"/>
      <c r="AW597" s="149"/>
      <c r="AX597" s="149"/>
      <c r="AY597" s="149"/>
      <c r="AZ597" s="149"/>
      <c r="BA597" s="149"/>
      <c r="BB597" s="149"/>
    </row>
    <row r="598" spans="47:54" ht="22.5" customHeight="1" x14ac:dyDescent="0.25">
      <c r="AU598" s="149"/>
      <c r="AV598" s="149"/>
      <c r="AW598" s="149"/>
      <c r="AX598" s="149"/>
      <c r="AY598" s="149"/>
      <c r="AZ598" s="149"/>
      <c r="BA598" s="149"/>
      <c r="BB598" s="149"/>
    </row>
    <row r="599" spans="47:54" ht="22.5" customHeight="1" x14ac:dyDescent="0.25">
      <c r="AU599" s="149"/>
      <c r="AV599" s="149"/>
      <c r="AW599" s="149"/>
      <c r="AX599" s="149"/>
      <c r="AY599" s="149"/>
      <c r="AZ599" s="149"/>
      <c r="BA599" s="149"/>
      <c r="BB599" s="149"/>
    </row>
    <row r="600" spans="47:54" ht="22.5" customHeight="1" x14ac:dyDescent="0.25">
      <c r="AU600" s="149"/>
      <c r="AV600" s="149"/>
      <c r="AW600" s="149"/>
      <c r="AX600" s="149"/>
      <c r="AY600" s="149"/>
      <c r="AZ600" s="149"/>
      <c r="BA600" s="149"/>
      <c r="BB600" s="149"/>
    </row>
    <row r="601" spans="47:54" ht="22.5" customHeight="1" x14ac:dyDescent="0.25">
      <c r="AU601" s="149"/>
      <c r="AV601" s="149"/>
      <c r="AW601" s="149"/>
      <c r="AX601" s="149"/>
      <c r="AY601" s="149"/>
      <c r="AZ601" s="149"/>
      <c r="BA601" s="149"/>
      <c r="BB601" s="149"/>
    </row>
    <row r="602" spans="47:54" ht="22.5" customHeight="1" x14ac:dyDescent="0.25">
      <c r="AU602" s="149"/>
      <c r="AV602" s="149"/>
      <c r="AW602" s="149"/>
      <c r="AX602" s="149"/>
      <c r="AY602" s="149"/>
      <c r="AZ602" s="149"/>
      <c r="BA602" s="149"/>
      <c r="BB602" s="149"/>
    </row>
    <row r="603" spans="47:54" ht="22.5" customHeight="1" x14ac:dyDescent="0.25">
      <c r="AU603" s="149"/>
      <c r="AV603" s="149"/>
      <c r="AW603" s="149"/>
      <c r="AX603" s="149"/>
      <c r="AY603" s="149"/>
      <c r="AZ603" s="149"/>
      <c r="BA603" s="149"/>
      <c r="BB603" s="149"/>
    </row>
    <row r="604" spans="47:54" ht="22.5" customHeight="1" x14ac:dyDescent="0.25">
      <c r="AU604" s="149"/>
      <c r="AV604" s="149"/>
      <c r="AW604" s="149"/>
      <c r="AX604" s="149"/>
      <c r="AY604" s="149"/>
      <c r="AZ604" s="149"/>
      <c r="BA604" s="149"/>
      <c r="BB604" s="149"/>
    </row>
    <row r="605" spans="47:54" ht="22.5" customHeight="1" x14ac:dyDescent="0.25">
      <c r="AU605" s="149"/>
      <c r="AV605" s="149"/>
      <c r="AW605" s="149"/>
      <c r="AX605" s="149"/>
      <c r="AY605" s="149"/>
      <c r="AZ605" s="149"/>
      <c r="BA605" s="149"/>
      <c r="BB605" s="149"/>
    </row>
    <row r="606" spans="47:54" ht="22.5" customHeight="1" x14ac:dyDescent="0.25">
      <c r="AU606" s="149"/>
      <c r="AV606" s="149"/>
      <c r="AW606" s="149"/>
      <c r="AX606" s="149"/>
      <c r="AY606" s="149"/>
      <c r="AZ606" s="149"/>
      <c r="BA606" s="149"/>
      <c r="BB606" s="149"/>
    </row>
    <row r="607" spans="47:54" ht="22.5" customHeight="1" x14ac:dyDescent="0.25">
      <c r="AU607" s="149"/>
      <c r="AV607" s="149"/>
      <c r="AW607" s="149"/>
      <c r="AX607" s="149"/>
      <c r="AY607" s="149"/>
      <c r="AZ607" s="149"/>
      <c r="BA607" s="149"/>
      <c r="BB607" s="149"/>
    </row>
    <row r="608" spans="47:54" ht="22.5" customHeight="1" x14ac:dyDescent="0.25">
      <c r="AU608" s="149"/>
      <c r="AV608" s="149"/>
      <c r="AW608" s="149"/>
      <c r="AX608" s="149"/>
      <c r="AY608" s="149"/>
      <c r="AZ608" s="149"/>
      <c r="BA608" s="149"/>
      <c r="BB608" s="149"/>
    </row>
    <row r="609" spans="47:54" ht="22.5" customHeight="1" x14ac:dyDescent="0.25">
      <c r="AU609" s="149"/>
      <c r="AV609" s="149"/>
      <c r="AW609" s="149"/>
      <c r="AX609" s="149"/>
      <c r="AY609" s="149"/>
      <c r="AZ609" s="149"/>
      <c r="BA609" s="149"/>
      <c r="BB609" s="149"/>
    </row>
    <row r="610" spans="47:54" ht="22.5" customHeight="1" x14ac:dyDescent="0.25">
      <c r="AU610" s="149"/>
      <c r="AV610" s="149"/>
      <c r="AW610" s="149"/>
      <c r="AX610" s="149"/>
      <c r="AY610" s="149"/>
      <c r="AZ610" s="149"/>
      <c r="BA610" s="149"/>
      <c r="BB610" s="149"/>
    </row>
    <row r="611" spans="47:54" ht="22.5" customHeight="1" x14ac:dyDescent="0.25">
      <c r="AU611" s="149"/>
      <c r="AV611" s="149"/>
      <c r="AW611" s="149"/>
      <c r="AX611" s="149"/>
      <c r="AY611" s="149"/>
      <c r="AZ611" s="149"/>
      <c r="BA611" s="149"/>
      <c r="BB611" s="149"/>
    </row>
    <row r="612" spans="47:54" ht="22.5" customHeight="1" x14ac:dyDescent="0.25">
      <c r="AU612" s="149"/>
      <c r="AV612" s="149"/>
      <c r="AW612" s="149"/>
      <c r="AX612" s="149"/>
      <c r="AY612" s="149"/>
      <c r="AZ612" s="149"/>
      <c r="BA612" s="149"/>
      <c r="BB612" s="149"/>
    </row>
    <row r="613" spans="47:54" ht="22.5" customHeight="1" x14ac:dyDescent="0.25">
      <c r="AU613" s="149"/>
      <c r="AV613" s="149"/>
      <c r="AW613" s="149"/>
      <c r="AX613" s="149"/>
      <c r="AY613" s="149"/>
      <c r="AZ613" s="149"/>
      <c r="BA613" s="149"/>
      <c r="BB613" s="149"/>
    </row>
    <row r="614" spans="47:54" ht="22.5" customHeight="1" x14ac:dyDescent="0.25">
      <c r="AU614" s="149"/>
      <c r="AV614" s="149"/>
      <c r="AW614" s="149"/>
      <c r="AX614" s="149"/>
      <c r="AY614" s="149"/>
      <c r="AZ614" s="149"/>
      <c r="BA614" s="149"/>
      <c r="BB614" s="149"/>
    </row>
    <row r="615" spans="47:54" ht="22.5" customHeight="1" x14ac:dyDescent="0.25">
      <c r="AU615" s="149"/>
      <c r="AV615" s="149"/>
      <c r="AW615" s="149"/>
      <c r="AX615" s="149"/>
      <c r="AY615" s="149"/>
      <c r="AZ615" s="149"/>
      <c r="BA615" s="149"/>
      <c r="BB615" s="149"/>
    </row>
    <row r="616" spans="47:54" ht="22.5" customHeight="1" x14ac:dyDescent="0.25">
      <c r="AU616" s="149"/>
      <c r="AV616" s="149"/>
      <c r="AW616" s="149"/>
      <c r="AX616" s="149"/>
      <c r="AY616" s="149"/>
      <c r="AZ616" s="149"/>
      <c r="BA616" s="149"/>
      <c r="BB616" s="149"/>
    </row>
    <row r="617" spans="47:54" ht="22.5" customHeight="1" x14ac:dyDescent="0.25">
      <c r="AU617" s="149"/>
      <c r="AV617" s="149"/>
      <c r="AW617" s="149"/>
      <c r="AX617" s="149"/>
      <c r="AY617" s="149"/>
      <c r="AZ617" s="149"/>
      <c r="BA617" s="149"/>
      <c r="BB617" s="149"/>
    </row>
    <row r="618" spans="47:54" ht="22.5" customHeight="1" x14ac:dyDescent="0.25">
      <c r="AU618" s="149"/>
      <c r="AV618" s="149"/>
      <c r="AW618" s="149"/>
      <c r="AX618" s="149"/>
      <c r="AY618" s="149"/>
      <c r="AZ618" s="149"/>
      <c r="BA618" s="149"/>
      <c r="BB618" s="149"/>
    </row>
    <row r="619" spans="47:54" ht="22.5" customHeight="1" x14ac:dyDescent="0.25">
      <c r="AU619" s="149"/>
      <c r="AV619" s="149"/>
      <c r="AW619" s="149"/>
      <c r="AX619" s="149"/>
      <c r="AY619" s="149"/>
      <c r="AZ619" s="149"/>
      <c r="BA619" s="149"/>
      <c r="BB619" s="149"/>
    </row>
    <row r="620" spans="47:54" ht="22.5" customHeight="1" x14ac:dyDescent="0.25">
      <c r="AU620" s="149"/>
      <c r="AV620" s="149"/>
      <c r="AW620" s="149"/>
      <c r="AX620" s="149"/>
      <c r="AY620" s="149"/>
      <c r="AZ620" s="149"/>
      <c r="BA620" s="149"/>
      <c r="BB620" s="149"/>
    </row>
    <row r="621" spans="47:54" ht="22.5" customHeight="1" x14ac:dyDescent="0.25">
      <c r="AU621" s="149"/>
      <c r="AV621" s="149"/>
      <c r="AW621" s="149"/>
      <c r="AX621" s="149"/>
      <c r="AY621" s="149"/>
      <c r="AZ621" s="149"/>
      <c r="BA621" s="149"/>
      <c r="BB621" s="149"/>
    </row>
    <row r="622" spans="47:54" ht="22.5" customHeight="1" x14ac:dyDescent="0.25">
      <c r="AU622" s="149"/>
      <c r="AV622" s="149"/>
      <c r="AW622" s="149"/>
      <c r="AX622" s="149"/>
      <c r="AY622" s="149"/>
      <c r="AZ622" s="149"/>
      <c r="BA622" s="149"/>
      <c r="BB622" s="149"/>
    </row>
    <row r="623" spans="47:54" ht="22.5" customHeight="1" x14ac:dyDescent="0.25">
      <c r="AU623" s="149"/>
      <c r="AV623" s="149"/>
      <c r="AW623" s="149"/>
      <c r="AX623" s="149"/>
      <c r="AY623" s="149"/>
      <c r="AZ623" s="149"/>
      <c r="BA623" s="149"/>
      <c r="BB623" s="149"/>
    </row>
    <row r="624" spans="47:54" ht="22.5" customHeight="1" x14ac:dyDescent="0.25">
      <c r="AU624" s="149"/>
      <c r="AV624" s="149"/>
      <c r="AW624" s="149"/>
      <c r="AX624" s="149"/>
      <c r="AY624" s="149"/>
      <c r="AZ624" s="149"/>
      <c r="BA624" s="149"/>
      <c r="BB624" s="149"/>
    </row>
    <row r="625" spans="47:54" ht="22.5" customHeight="1" x14ac:dyDescent="0.25">
      <c r="AU625" s="149"/>
      <c r="AV625" s="149"/>
      <c r="AW625" s="149"/>
      <c r="AX625" s="149"/>
      <c r="AY625" s="149"/>
      <c r="AZ625" s="149"/>
      <c r="BA625" s="149"/>
      <c r="BB625" s="149"/>
    </row>
    <row r="626" spans="47:54" ht="22.5" customHeight="1" x14ac:dyDescent="0.25">
      <c r="AU626" s="149"/>
      <c r="AV626" s="149"/>
      <c r="AW626" s="149"/>
      <c r="AX626" s="149"/>
      <c r="AY626" s="149"/>
      <c r="AZ626" s="149"/>
      <c r="BA626" s="149"/>
      <c r="BB626" s="149"/>
    </row>
    <row r="627" spans="47:54" ht="22.5" customHeight="1" x14ac:dyDescent="0.25">
      <c r="AU627" s="149"/>
      <c r="AV627" s="149"/>
      <c r="AW627" s="149"/>
      <c r="AX627" s="149"/>
      <c r="AY627" s="149"/>
      <c r="AZ627" s="149"/>
      <c r="BA627" s="149"/>
      <c r="BB627" s="149"/>
    </row>
    <row r="628" spans="47:54" ht="22.5" customHeight="1" x14ac:dyDescent="0.25">
      <c r="AU628" s="149"/>
      <c r="AV628" s="149"/>
      <c r="AW628" s="149"/>
      <c r="AX628" s="149"/>
      <c r="AY628" s="149"/>
      <c r="AZ628" s="149"/>
      <c r="BA628" s="149"/>
      <c r="BB628" s="149"/>
    </row>
    <row r="629" spans="47:54" ht="22.5" customHeight="1" x14ac:dyDescent="0.25">
      <c r="AU629" s="149"/>
      <c r="AV629" s="149"/>
      <c r="AW629" s="149"/>
      <c r="AX629" s="149"/>
      <c r="AY629" s="149"/>
      <c r="AZ629" s="149"/>
      <c r="BA629" s="149"/>
      <c r="BB629" s="149"/>
    </row>
    <row r="630" spans="47:54" ht="22.5" customHeight="1" x14ac:dyDescent="0.25">
      <c r="AU630" s="149"/>
      <c r="AV630" s="149"/>
      <c r="AW630" s="149"/>
      <c r="AX630" s="149"/>
      <c r="AY630" s="149"/>
      <c r="AZ630" s="149"/>
      <c r="BA630" s="149"/>
      <c r="BB630" s="149"/>
    </row>
    <row r="631" spans="47:54" ht="22.5" customHeight="1" x14ac:dyDescent="0.25">
      <c r="AU631" s="149"/>
      <c r="AV631" s="149"/>
      <c r="AW631" s="149"/>
      <c r="AX631" s="149"/>
      <c r="AY631" s="149"/>
      <c r="AZ631" s="149"/>
      <c r="BA631" s="149"/>
      <c r="BB631" s="149"/>
    </row>
    <row r="632" spans="47:54" ht="22.5" customHeight="1" x14ac:dyDescent="0.25">
      <c r="AU632" s="149"/>
      <c r="AV632" s="149"/>
      <c r="AW632" s="149"/>
      <c r="AX632" s="149"/>
      <c r="AY632" s="149"/>
      <c r="AZ632" s="149"/>
      <c r="BA632" s="149"/>
      <c r="BB632" s="149"/>
    </row>
    <row r="633" spans="47:54" ht="22.5" customHeight="1" x14ac:dyDescent="0.25">
      <c r="AU633" s="149"/>
      <c r="AV633" s="149"/>
      <c r="AW633" s="149"/>
      <c r="AX633" s="149"/>
      <c r="AY633" s="149"/>
      <c r="AZ633" s="149"/>
      <c r="BA633" s="149"/>
      <c r="BB633" s="149"/>
    </row>
    <row r="634" spans="47:54" ht="22.5" customHeight="1" x14ac:dyDescent="0.25">
      <c r="AU634" s="149"/>
      <c r="AV634" s="149"/>
      <c r="AW634" s="149"/>
      <c r="AX634" s="149"/>
      <c r="AY634" s="149"/>
      <c r="AZ634" s="149"/>
      <c r="BA634" s="149"/>
      <c r="BB634" s="149"/>
    </row>
    <row r="635" spans="47:54" ht="22.5" customHeight="1" x14ac:dyDescent="0.25">
      <c r="AU635" s="149"/>
      <c r="AV635" s="149"/>
      <c r="AW635" s="149"/>
      <c r="AX635" s="149"/>
      <c r="AY635" s="149"/>
      <c r="AZ635" s="149"/>
      <c r="BA635" s="149"/>
      <c r="BB635" s="149"/>
    </row>
    <row r="636" spans="47:54" ht="22.5" customHeight="1" x14ac:dyDescent="0.25">
      <c r="AU636" s="149"/>
      <c r="AV636" s="149"/>
      <c r="AW636" s="149"/>
      <c r="AX636" s="149"/>
      <c r="AY636" s="149"/>
      <c r="AZ636" s="149"/>
      <c r="BA636" s="149"/>
      <c r="BB636" s="149"/>
    </row>
    <row r="637" spans="47:54" ht="22.5" customHeight="1" x14ac:dyDescent="0.25">
      <c r="AU637" s="149"/>
      <c r="AV637" s="149"/>
      <c r="AW637" s="149"/>
      <c r="AX637" s="149"/>
      <c r="AY637" s="149"/>
      <c r="AZ637" s="149"/>
      <c r="BA637" s="149"/>
      <c r="BB637" s="149"/>
    </row>
    <row r="638" spans="47:54" ht="22.5" customHeight="1" x14ac:dyDescent="0.25">
      <c r="AU638" s="149"/>
      <c r="AV638" s="149"/>
      <c r="AW638" s="149"/>
      <c r="AX638" s="149"/>
      <c r="AY638" s="149"/>
      <c r="AZ638" s="149"/>
      <c r="BA638" s="149"/>
      <c r="BB638" s="149"/>
    </row>
    <row r="639" spans="47:54" ht="22.5" customHeight="1" x14ac:dyDescent="0.25">
      <c r="AU639" s="149"/>
      <c r="AV639" s="149"/>
      <c r="AW639" s="149"/>
      <c r="AX639" s="149"/>
      <c r="AY639" s="149"/>
      <c r="AZ639" s="149"/>
      <c r="BA639" s="149"/>
      <c r="BB639" s="149"/>
    </row>
    <row r="640" spans="47:54" ht="22.5" customHeight="1" x14ac:dyDescent="0.25">
      <c r="AU640" s="149"/>
      <c r="AV640" s="149"/>
      <c r="AW640" s="149"/>
      <c r="AX640" s="149"/>
      <c r="AY640" s="149"/>
      <c r="AZ640" s="149"/>
      <c r="BA640" s="149"/>
      <c r="BB640" s="149"/>
    </row>
    <row r="641" spans="47:54" ht="22.5" customHeight="1" x14ac:dyDescent="0.25">
      <c r="AU641" s="149"/>
      <c r="AV641" s="149"/>
      <c r="AW641" s="149"/>
      <c r="AX641" s="149"/>
      <c r="AY641" s="149"/>
      <c r="AZ641" s="149"/>
      <c r="BA641" s="149"/>
      <c r="BB641" s="149"/>
    </row>
    <row r="642" spans="47:54" ht="22.5" customHeight="1" x14ac:dyDescent="0.25">
      <c r="AU642" s="149"/>
      <c r="AV642" s="149"/>
      <c r="AW642" s="149"/>
      <c r="AX642" s="149"/>
      <c r="AY642" s="149"/>
      <c r="AZ642" s="149"/>
      <c r="BA642" s="149"/>
      <c r="BB642" s="149"/>
    </row>
    <row r="643" spans="47:54" ht="22.5" customHeight="1" x14ac:dyDescent="0.25">
      <c r="AU643" s="149"/>
      <c r="AV643" s="149"/>
      <c r="AW643" s="149"/>
      <c r="AX643" s="149"/>
      <c r="AY643" s="149"/>
      <c r="AZ643" s="149"/>
      <c r="BA643" s="149"/>
      <c r="BB643" s="149"/>
    </row>
    <row r="644" spans="47:54" ht="22.5" customHeight="1" x14ac:dyDescent="0.25">
      <c r="AU644" s="149"/>
      <c r="AV644" s="149"/>
      <c r="AW644" s="149"/>
      <c r="AX644" s="149"/>
      <c r="AY644" s="149"/>
      <c r="AZ644" s="149"/>
      <c r="BA644" s="149"/>
      <c r="BB644" s="149"/>
    </row>
    <row r="645" spans="47:54" ht="22.5" customHeight="1" x14ac:dyDescent="0.25">
      <c r="AU645" s="149"/>
      <c r="AV645" s="149"/>
      <c r="AW645" s="149"/>
      <c r="AX645" s="149"/>
      <c r="AY645" s="149"/>
      <c r="AZ645" s="149"/>
      <c r="BA645" s="149"/>
      <c r="BB645" s="149"/>
    </row>
    <row r="646" spans="47:54" ht="22.5" customHeight="1" x14ac:dyDescent="0.25">
      <c r="AU646" s="149"/>
      <c r="AV646" s="149"/>
      <c r="AW646" s="149"/>
      <c r="AX646" s="149"/>
      <c r="AY646" s="149"/>
      <c r="AZ646" s="149"/>
      <c r="BA646" s="149"/>
      <c r="BB646" s="149"/>
    </row>
    <row r="647" spans="47:54" ht="22.5" customHeight="1" x14ac:dyDescent="0.25">
      <c r="AU647" s="149"/>
      <c r="AV647" s="149"/>
      <c r="AW647" s="149"/>
      <c r="AX647" s="149"/>
      <c r="AY647" s="149"/>
      <c r="AZ647" s="149"/>
      <c r="BA647" s="149"/>
      <c r="BB647" s="149"/>
    </row>
    <row r="648" spans="47:54" ht="22.5" customHeight="1" x14ac:dyDescent="0.25">
      <c r="AU648" s="149"/>
      <c r="AV648" s="149"/>
      <c r="AW648" s="149"/>
      <c r="AX648" s="149"/>
      <c r="AY648" s="149"/>
      <c r="AZ648" s="149"/>
      <c r="BA648" s="149"/>
      <c r="BB648" s="149"/>
    </row>
    <row r="649" spans="47:54" ht="22.5" customHeight="1" x14ac:dyDescent="0.25">
      <c r="AU649" s="149"/>
      <c r="AV649" s="149"/>
      <c r="AW649" s="149"/>
      <c r="AX649" s="149"/>
      <c r="AY649" s="149"/>
      <c r="AZ649" s="149"/>
      <c r="BA649" s="149"/>
      <c r="BB649" s="149"/>
    </row>
    <row r="650" spans="47:54" ht="22.5" customHeight="1" x14ac:dyDescent="0.25">
      <c r="AU650" s="149"/>
      <c r="AV650" s="149"/>
      <c r="AW650" s="149"/>
      <c r="AX650" s="149"/>
      <c r="AY650" s="149"/>
      <c r="AZ650" s="149"/>
      <c r="BA650" s="149"/>
      <c r="BB650" s="149"/>
    </row>
    <row r="651" spans="47:54" ht="22.5" customHeight="1" x14ac:dyDescent="0.25">
      <c r="AU651" s="149"/>
      <c r="AV651" s="149"/>
      <c r="AW651" s="149"/>
      <c r="AX651" s="149"/>
      <c r="AY651" s="149"/>
      <c r="AZ651" s="149"/>
      <c r="BA651" s="149"/>
      <c r="BB651" s="149"/>
    </row>
    <row r="652" spans="47:54" ht="22.5" customHeight="1" x14ac:dyDescent="0.25">
      <c r="AU652" s="149"/>
      <c r="AV652" s="149"/>
      <c r="AW652" s="149"/>
      <c r="AX652" s="149"/>
      <c r="AY652" s="149"/>
      <c r="AZ652" s="149"/>
      <c r="BA652" s="149"/>
      <c r="BB652" s="149"/>
    </row>
    <row r="653" spans="47:54" ht="22.5" customHeight="1" x14ac:dyDescent="0.25">
      <c r="AU653" s="149"/>
      <c r="AV653" s="149"/>
      <c r="AW653" s="149"/>
      <c r="AX653" s="149"/>
      <c r="AY653" s="149"/>
      <c r="AZ653" s="149"/>
      <c r="BA653" s="149"/>
      <c r="BB653" s="149"/>
    </row>
    <row r="654" spans="47:54" ht="22.5" customHeight="1" x14ac:dyDescent="0.25">
      <c r="AU654" s="149"/>
      <c r="AV654" s="149"/>
      <c r="AW654" s="149"/>
      <c r="AX654" s="149"/>
      <c r="AY654" s="149"/>
      <c r="AZ654" s="149"/>
      <c r="BA654" s="149"/>
      <c r="BB654" s="149"/>
    </row>
    <row r="655" spans="47:54" ht="22.5" customHeight="1" x14ac:dyDescent="0.25">
      <c r="AU655" s="149"/>
      <c r="AV655" s="149"/>
      <c r="AW655" s="149"/>
      <c r="AX655" s="149"/>
      <c r="AY655" s="149"/>
      <c r="AZ655" s="149"/>
      <c r="BA655" s="149"/>
      <c r="BB655" s="149"/>
    </row>
    <row r="656" spans="47:54" ht="22.5" customHeight="1" x14ac:dyDescent="0.25">
      <c r="AU656" s="149"/>
      <c r="AV656" s="149"/>
      <c r="AW656" s="149"/>
      <c r="AX656" s="149"/>
      <c r="AY656" s="149"/>
      <c r="AZ656" s="149"/>
      <c r="BA656" s="149"/>
      <c r="BB656" s="149"/>
    </row>
    <row r="657" spans="47:54" ht="22.5" customHeight="1" x14ac:dyDescent="0.25">
      <c r="AU657" s="149"/>
      <c r="AV657" s="149"/>
      <c r="AW657" s="149"/>
      <c r="AX657" s="149"/>
      <c r="AY657" s="149"/>
      <c r="AZ657" s="149"/>
      <c r="BA657" s="149"/>
      <c r="BB657" s="149"/>
    </row>
    <row r="658" spans="47:54" ht="22.5" customHeight="1" x14ac:dyDescent="0.25">
      <c r="AU658" s="149"/>
      <c r="AV658" s="149"/>
      <c r="AW658" s="149"/>
      <c r="AX658" s="149"/>
      <c r="AY658" s="149"/>
      <c r="AZ658" s="149"/>
      <c r="BA658" s="149"/>
      <c r="BB658" s="149"/>
    </row>
    <row r="659" spans="47:54" ht="22.5" customHeight="1" x14ac:dyDescent="0.25">
      <c r="AU659" s="149"/>
      <c r="AV659" s="149"/>
      <c r="AW659" s="149"/>
      <c r="AX659" s="149"/>
      <c r="AY659" s="149"/>
      <c r="AZ659" s="149"/>
      <c r="BA659" s="149"/>
      <c r="BB659" s="149"/>
    </row>
    <row r="660" spans="47:54" ht="22.5" customHeight="1" x14ac:dyDescent="0.25">
      <c r="AU660" s="149"/>
      <c r="AV660" s="149"/>
      <c r="AW660" s="149"/>
      <c r="AX660" s="149"/>
      <c r="AY660" s="149"/>
      <c r="AZ660" s="149"/>
      <c r="BA660" s="149"/>
      <c r="BB660" s="149"/>
    </row>
    <row r="661" spans="47:54" ht="22.5" customHeight="1" x14ac:dyDescent="0.25">
      <c r="AU661" s="149"/>
      <c r="AV661" s="149"/>
      <c r="AW661" s="149"/>
      <c r="AX661" s="149"/>
      <c r="AY661" s="149"/>
      <c r="AZ661" s="149"/>
      <c r="BA661" s="149"/>
      <c r="BB661" s="149"/>
    </row>
    <row r="662" spans="47:54" ht="22.5" customHeight="1" x14ac:dyDescent="0.25">
      <c r="AU662" s="149"/>
      <c r="AV662" s="149"/>
      <c r="AW662" s="149"/>
      <c r="AX662" s="149"/>
      <c r="AY662" s="149"/>
      <c r="AZ662" s="149"/>
      <c r="BA662" s="149"/>
      <c r="BB662" s="149"/>
    </row>
    <row r="663" spans="47:54" ht="22.5" customHeight="1" x14ac:dyDescent="0.25">
      <c r="AU663" s="149"/>
      <c r="AV663" s="149"/>
      <c r="AW663" s="149"/>
      <c r="AX663" s="149"/>
      <c r="AY663" s="149"/>
      <c r="AZ663" s="149"/>
      <c r="BA663" s="149"/>
      <c r="BB663" s="149"/>
    </row>
    <row r="664" spans="47:54" ht="22.5" customHeight="1" x14ac:dyDescent="0.25">
      <c r="AU664" s="149"/>
      <c r="AV664" s="149"/>
      <c r="AW664" s="149"/>
      <c r="AX664" s="149"/>
      <c r="AY664" s="149"/>
      <c r="AZ664" s="149"/>
      <c r="BA664" s="149"/>
      <c r="BB664" s="149"/>
    </row>
    <row r="665" spans="47:54" ht="22.5" customHeight="1" x14ac:dyDescent="0.25">
      <c r="AU665" s="149"/>
      <c r="AV665" s="149"/>
      <c r="AW665" s="149"/>
      <c r="AX665" s="149"/>
      <c r="AY665" s="149"/>
      <c r="AZ665" s="149"/>
      <c r="BA665" s="149"/>
      <c r="BB665" s="149"/>
    </row>
    <row r="666" spans="47:54" ht="22.5" customHeight="1" x14ac:dyDescent="0.25">
      <c r="AU666" s="149"/>
      <c r="AV666" s="247"/>
      <c r="AW666" s="149"/>
      <c r="AX666" s="149"/>
      <c r="AY666" s="149"/>
      <c r="AZ666" s="149"/>
      <c r="BA666" s="149"/>
      <c r="BB666" s="149"/>
    </row>
    <row r="667" spans="47:54" ht="22.5" customHeight="1" x14ac:dyDescent="0.25">
      <c r="AU667" s="149"/>
      <c r="AV667" s="149"/>
      <c r="AW667" s="149"/>
      <c r="AX667" s="149"/>
      <c r="AY667" s="149"/>
      <c r="AZ667" s="149"/>
      <c r="BA667" s="149"/>
      <c r="BB667" s="149"/>
    </row>
    <row r="668" spans="47:54" ht="22.5" customHeight="1" x14ac:dyDescent="0.25">
      <c r="AU668" s="149"/>
      <c r="AV668" s="149"/>
      <c r="AW668" s="149"/>
      <c r="AX668" s="149"/>
      <c r="AY668" s="149"/>
      <c r="AZ668" s="149"/>
      <c r="BA668" s="149"/>
      <c r="BB668" s="149"/>
    </row>
    <row r="669" spans="47:54" ht="22.5" customHeight="1" x14ac:dyDescent="0.25">
      <c r="AU669" s="149"/>
      <c r="AV669" s="149"/>
      <c r="AW669" s="149"/>
      <c r="AX669" s="149"/>
      <c r="AY669" s="149"/>
      <c r="AZ669" s="149"/>
      <c r="BA669" s="149"/>
      <c r="BB669" s="149"/>
    </row>
    <row r="670" spans="47:54" ht="22.5" customHeight="1" x14ac:dyDescent="0.25">
      <c r="AU670" s="149"/>
      <c r="AV670" s="149"/>
      <c r="AW670" s="149"/>
      <c r="AX670" s="149"/>
      <c r="AY670" s="149"/>
      <c r="AZ670" s="149"/>
      <c r="BA670" s="149"/>
      <c r="BB670" s="149"/>
    </row>
    <row r="671" spans="47:54" ht="22.5" customHeight="1" x14ac:dyDescent="0.25">
      <c r="AU671" s="149"/>
      <c r="AV671" s="149"/>
      <c r="AW671" s="149"/>
      <c r="AX671" s="149"/>
      <c r="AY671" s="149"/>
      <c r="AZ671" s="149"/>
      <c r="BA671" s="149"/>
      <c r="BB671" s="149"/>
    </row>
    <row r="672" spans="47:54" ht="22.5" customHeight="1" x14ac:dyDescent="0.25">
      <c r="AU672" s="149"/>
      <c r="AV672" s="149"/>
      <c r="AW672" s="149"/>
      <c r="AX672" s="149"/>
      <c r="AY672" s="149"/>
      <c r="AZ672" s="149"/>
      <c r="BA672" s="149"/>
      <c r="BB672" s="149"/>
    </row>
    <row r="673" spans="47:54" ht="22.5" customHeight="1" x14ac:dyDescent="0.25">
      <c r="AU673" s="149"/>
      <c r="AV673" s="247"/>
      <c r="AW673" s="149"/>
      <c r="AX673" s="149"/>
      <c r="AY673" s="149"/>
      <c r="AZ673" s="149"/>
      <c r="BA673" s="149"/>
      <c r="BB673" s="149"/>
    </row>
    <row r="674" spans="47:54" ht="22.5" customHeight="1" x14ac:dyDescent="0.25">
      <c r="AU674" s="149"/>
      <c r="AV674" s="149"/>
      <c r="AW674" s="149"/>
      <c r="AX674" s="149"/>
      <c r="AY674" s="149"/>
      <c r="AZ674" s="149"/>
      <c r="BA674" s="149"/>
      <c r="BB674" s="149"/>
    </row>
    <row r="675" spans="47:54" ht="22.5" customHeight="1" x14ac:dyDescent="0.25">
      <c r="AU675" s="149"/>
      <c r="AV675" s="149"/>
      <c r="AW675" s="149"/>
      <c r="AX675" s="149"/>
      <c r="AY675" s="149"/>
      <c r="AZ675" s="149"/>
      <c r="BA675" s="149"/>
      <c r="BB675" s="149"/>
    </row>
    <row r="676" spans="47:54" ht="22.5" customHeight="1" x14ac:dyDescent="0.25">
      <c r="AU676" s="149"/>
      <c r="AV676" s="149"/>
      <c r="AW676" s="149"/>
      <c r="AX676" s="149"/>
      <c r="AY676" s="149"/>
      <c r="AZ676" s="149"/>
      <c r="BA676" s="149"/>
      <c r="BB676" s="149"/>
    </row>
    <row r="677" spans="47:54" ht="22.5" customHeight="1" x14ac:dyDescent="0.25">
      <c r="AU677" s="149"/>
      <c r="AV677" s="149"/>
      <c r="AW677" s="149"/>
      <c r="AX677" s="149"/>
      <c r="AY677" s="149"/>
      <c r="AZ677" s="149"/>
      <c r="BA677" s="149"/>
      <c r="BB677" s="149"/>
    </row>
    <row r="678" spans="47:54" ht="22.5" customHeight="1" x14ac:dyDescent="0.25">
      <c r="AU678" s="149"/>
      <c r="AV678" s="149"/>
      <c r="AW678" s="149"/>
      <c r="AX678" s="149"/>
      <c r="AY678" s="149"/>
      <c r="AZ678" s="149"/>
      <c r="BA678" s="149"/>
      <c r="BB678" s="149"/>
    </row>
    <row r="679" spans="47:54" ht="22.5" customHeight="1" x14ac:dyDescent="0.25">
      <c r="AU679" s="149"/>
      <c r="AV679" s="149"/>
      <c r="AW679" s="149"/>
      <c r="AX679" s="149"/>
      <c r="AY679" s="149"/>
      <c r="AZ679" s="149"/>
      <c r="BA679" s="149"/>
      <c r="BB679" s="149"/>
    </row>
    <row r="680" spans="47:54" ht="22.5" customHeight="1" x14ac:dyDescent="0.25">
      <c r="AU680" s="149"/>
      <c r="AV680" s="149"/>
      <c r="AW680" s="149"/>
      <c r="AX680" s="149"/>
      <c r="AY680" s="149"/>
      <c r="AZ680" s="149"/>
      <c r="BA680" s="149"/>
      <c r="BB680" s="149"/>
    </row>
    <row r="681" spans="47:54" ht="22.5" customHeight="1" x14ac:dyDescent="0.25">
      <c r="AU681" s="149"/>
      <c r="AV681" s="149"/>
      <c r="AW681" s="149"/>
      <c r="AX681" s="149"/>
      <c r="AY681" s="149"/>
      <c r="AZ681" s="149"/>
      <c r="BA681" s="149"/>
      <c r="BB681" s="149"/>
    </row>
    <row r="682" spans="47:54" ht="22.5" customHeight="1" x14ac:dyDescent="0.25">
      <c r="AU682" s="149"/>
      <c r="AV682" s="247"/>
      <c r="AW682" s="149"/>
      <c r="AX682" s="149"/>
      <c r="AY682" s="149"/>
      <c r="AZ682" s="149"/>
      <c r="BA682" s="149"/>
      <c r="BB682" s="149"/>
    </row>
    <row r="683" spans="47:54" ht="22.5" customHeight="1" x14ac:dyDescent="0.25">
      <c r="AU683" s="149"/>
      <c r="AV683" s="149"/>
      <c r="AW683" s="149"/>
      <c r="AX683" s="149"/>
      <c r="AY683" s="149"/>
      <c r="AZ683" s="149"/>
      <c r="BA683" s="149"/>
      <c r="BB683" s="149"/>
    </row>
    <row r="684" spans="47:54" ht="22.5" customHeight="1" x14ac:dyDescent="0.25">
      <c r="AU684" s="149"/>
      <c r="AV684" s="149"/>
      <c r="AW684" s="149"/>
      <c r="AX684" s="149"/>
      <c r="AY684" s="149"/>
      <c r="AZ684" s="149"/>
      <c r="BA684" s="149"/>
      <c r="BB684" s="149"/>
    </row>
    <row r="685" spans="47:54" ht="22.5" customHeight="1" x14ac:dyDescent="0.25">
      <c r="AU685" s="149"/>
      <c r="AV685" s="149"/>
      <c r="AW685" s="149"/>
      <c r="AX685" s="149"/>
      <c r="AY685" s="149"/>
      <c r="AZ685" s="149"/>
      <c r="BA685" s="149"/>
      <c r="BB685" s="149"/>
    </row>
    <row r="686" spans="47:54" ht="22.5" customHeight="1" x14ac:dyDescent="0.25">
      <c r="AU686" s="149"/>
      <c r="AV686" s="149"/>
      <c r="AW686" s="149"/>
      <c r="AX686" s="149"/>
      <c r="AY686" s="149"/>
      <c r="AZ686" s="149"/>
      <c r="BA686" s="149"/>
      <c r="BB686" s="149"/>
    </row>
    <row r="687" spans="47:54" ht="22.5" customHeight="1" x14ac:dyDescent="0.25">
      <c r="AU687" s="149"/>
      <c r="AV687" s="149"/>
      <c r="AW687" s="149"/>
      <c r="AX687" s="149"/>
      <c r="AY687" s="149"/>
      <c r="AZ687" s="149"/>
      <c r="BA687" s="149"/>
      <c r="BB687" s="149"/>
    </row>
    <row r="688" spans="47:54" ht="22.5" customHeight="1" x14ac:dyDescent="0.25">
      <c r="AU688" s="149"/>
      <c r="AV688" s="149"/>
      <c r="AW688" s="149"/>
      <c r="AX688" s="149"/>
      <c r="AY688" s="149"/>
      <c r="AZ688" s="149"/>
      <c r="BA688" s="149"/>
      <c r="BB688" s="149"/>
    </row>
    <row r="689" spans="47:54" ht="22.5" customHeight="1" x14ac:dyDescent="0.25">
      <c r="AU689" s="149"/>
      <c r="AV689" s="149"/>
      <c r="AW689" s="149"/>
      <c r="AX689" s="149"/>
      <c r="AY689" s="149"/>
      <c r="AZ689" s="149"/>
      <c r="BA689" s="149"/>
      <c r="BB689" s="149"/>
    </row>
    <row r="690" spans="47:54" ht="22.5" customHeight="1" x14ac:dyDescent="0.25">
      <c r="AU690" s="149"/>
      <c r="AV690" s="149"/>
      <c r="AW690" s="149"/>
      <c r="AX690" s="149"/>
      <c r="AY690" s="149"/>
      <c r="AZ690" s="149"/>
      <c r="BA690" s="149"/>
      <c r="BB690" s="149"/>
    </row>
    <row r="691" spans="47:54" ht="22.5" customHeight="1" x14ac:dyDescent="0.25">
      <c r="AU691" s="149"/>
      <c r="AV691" s="247"/>
      <c r="AW691" s="149"/>
      <c r="AX691" s="149"/>
      <c r="AY691" s="149"/>
      <c r="AZ691" s="149"/>
      <c r="BA691" s="149"/>
      <c r="BB691" s="149"/>
    </row>
    <row r="692" spans="47:54" ht="22.5" customHeight="1" x14ac:dyDescent="0.25">
      <c r="AU692" s="149"/>
      <c r="AV692" s="149"/>
      <c r="AW692" s="149"/>
      <c r="AX692" s="149"/>
      <c r="AY692" s="149"/>
      <c r="AZ692" s="149"/>
      <c r="BA692" s="149"/>
      <c r="BB692" s="149"/>
    </row>
    <row r="693" spans="47:54" ht="22.5" customHeight="1" x14ac:dyDescent="0.25">
      <c r="AU693" s="149"/>
      <c r="AV693" s="149"/>
      <c r="AW693" s="149"/>
      <c r="AX693" s="149"/>
      <c r="AY693" s="149"/>
      <c r="AZ693" s="149"/>
      <c r="BA693" s="149"/>
      <c r="BB693" s="149"/>
    </row>
    <row r="694" spans="47:54" ht="22.5" customHeight="1" x14ac:dyDescent="0.25">
      <c r="AU694" s="149"/>
      <c r="AV694" s="149"/>
      <c r="AW694" s="149"/>
      <c r="AX694" s="149"/>
      <c r="AY694" s="149"/>
      <c r="AZ694" s="149"/>
      <c r="BA694" s="149"/>
      <c r="BB694" s="149"/>
    </row>
    <row r="695" spans="47:54" ht="22.5" customHeight="1" x14ac:dyDescent="0.25">
      <c r="AU695" s="149"/>
      <c r="AV695" s="149"/>
      <c r="AW695" s="149"/>
      <c r="AX695" s="149"/>
      <c r="AY695" s="149"/>
      <c r="AZ695" s="149"/>
      <c r="BA695" s="149"/>
      <c r="BB695" s="149"/>
    </row>
    <row r="696" spans="47:54" ht="22.5" customHeight="1" x14ac:dyDescent="0.25">
      <c r="AU696" s="149"/>
      <c r="AV696" s="149"/>
      <c r="AW696" s="149"/>
      <c r="AX696" s="149"/>
      <c r="AY696" s="149"/>
      <c r="AZ696" s="149"/>
      <c r="BA696" s="149"/>
      <c r="BB696" s="149"/>
    </row>
    <row r="697" spans="47:54" ht="22.5" customHeight="1" x14ac:dyDescent="0.25">
      <c r="AU697" s="149"/>
      <c r="AV697" s="149"/>
      <c r="AW697" s="149"/>
      <c r="AX697" s="149"/>
      <c r="AY697" s="149"/>
      <c r="AZ697" s="149"/>
      <c r="BA697" s="149"/>
      <c r="BB697" s="149"/>
    </row>
    <row r="698" spans="47:54" ht="22.5" customHeight="1" x14ac:dyDescent="0.25">
      <c r="AU698" s="149"/>
      <c r="AV698" s="149"/>
      <c r="AW698" s="149"/>
      <c r="AX698" s="149"/>
      <c r="AY698" s="149"/>
      <c r="AZ698" s="149"/>
      <c r="BA698" s="149"/>
      <c r="BB698" s="149"/>
    </row>
    <row r="699" spans="47:54" ht="22.5" customHeight="1" x14ac:dyDescent="0.25">
      <c r="AU699" s="149"/>
      <c r="AV699" s="149"/>
      <c r="AW699" s="149"/>
      <c r="AX699" s="149"/>
      <c r="AY699" s="149"/>
      <c r="AZ699" s="149"/>
      <c r="BA699" s="149"/>
      <c r="BB699" s="149"/>
    </row>
    <row r="700" spans="47:54" ht="22.5" customHeight="1" x14ac:dyDescent="0.25">
      <c r="AU700" s="149"/>
      <c r="AV700" s="247"/>
      <c r="AW700" s="149"/>
      <c r="AX700" s="149"/>
      <c r="AY700" s="149"/>
      <c r="AZ700" s="149"/>
      <c r="BA700" s="149"/>
      <c r="BB700" s="149"/>
    </row>
    <row r="701" spans="47:54" ht="22.5" customHeight="1" x14ac:dyDescent="0.25">
      <c r="AU701" s="149"/>
      <c r="AV701" s="149"/>
      <c r="AW701" s="149"/>
      <c r="AX701" s="149"/>
      <c r="AY701" s="149"/>
      <c r="AZ701" s="149"/>
      <c r="BA701" s="149"/>
      <c r="BB701" s="149"/>
    </row>
    <row r="702" spans="47:54" ht="22.5" customHeight="1" x14ac:dyDescent="0.25">
      <c r="AU702" s="149"/>
      <c r="AV702" s="149"/>
      <c r="AW702" s="149"/>
      <c r="AX702" s="149"/>
      <c r="AY702" s="149"/>
      <c r="AZ702" s="149"/>
      <c r="BA702" s="149"/>
      <c r="BB702" s="149"/>
    </row>
    <row r="703" spans="47:54" ht="22.5" customHeight="1" x14ac:dyDescent="0.25">
      <c r="AU703" s="149"/>
      <c r="AV703" s="149"/>
      <c r="AW703" s="149"/>
      <c r="AX703" s="149"/>
      <c r="AY703" s="149"/>
      <c r="AZ703" s="149"/>
      <c r="BA703" s="149"/>
      <c r="BB703" s="149"/>
    </row>
    <row r="704" spans="47:54" ht="22.5" customHeight="1" x14ac:dyDescent="0.25">
      <c r="AU704" s="149"/>
      <c r="AV704" s="149"/>
      <c r="AW704" s="149"/>
      <c r="AX704" s="149"/>
      <c r="AY704" s="149"/>
      <c r="AZ704" s="149"/>
      <c r="BA704" s="149"/>
      <c r="BB704" s="149"/>
    </row>
    <row r="705" spans="47:54" ht="22.5" customHeight="1" x14ac:dyDescent="0.25">
      <c r="AU705" s="149"/>
      <c r="AV705" s="149"/>
      <c r="AW705" s="149"/>
      <c r="AX705" s="149"/>
      <c r="AY705" s="149"/>
      <c r="AZ705" s="149"/>
      <c r="BA705" s="149"/>
      <c r="BB705" s="149"/>
    </row>
    <row r="706" spans="47:54" ht="22.5" customHeight="1" x14ac:dyDescent="0.25">
      <c r="AU706" s="149"/>
      <c r="AV706" s="149"/>
      <c r="AW706" s="149"/>
      <c r="AX706" s="149"/>
      <c r="AY706" s="149"/>
      <c r="AZ706" s="149"/>
      <c r="BA706" s="149"/>
      <c r="BB706" s="149"/>
    </row>
    <row r="707" spans="47:54" ht="22.5" customHeight="1" x14ac:dyDescent="0.25">
      <c r="AU707" s="149"/>
      <c r="AV707" s="149"/>
      <c r="AW707" s="149"/>
      <c r="AX707" s="149"/>
      <c r="AY707" s="149"/>
      <c r="AZ707" s="149"/>
      <c r="BA707" s="149"/>
      <c r="BB707" s="149"/>
    </row>
    <row r="708" spans="47:54" ht="22.5" customHeight="1" x14ac:dyDescent="0.25">
      <c r="AU708" s="149"/>
      <c r="AV708" s="149"/>
      <c r="AW708" s="149"/>
      <c r="AX708" s="149"/>
      <c r="AY708" s="149"/>
      <c r="AZ708" s="149"/>
      <c r="BA708" s="149"/>
      <c r="BB708" s="149"/>
    </row>
    <row r="709" spans="47:54" ht="22.5" customHeight="1" x14ac:dyDescent="0.25">
      <c r="AU709" s="149"/>
      <c r="AV709" s="149"/>
      <c r="AW709" s="149"/>
      <c r="AX709" s="149"/>
      <c r="AY709" s="149"/>
      <c r="AZ709" s="149"/>
      <c r="BA709" s="149"/>
      <c r="BB709" s="149"/>
    </row>
    <row r="710" spans="47:54" ht="22.5" customHeight="1" x14ac:dyDescent="0.25">
      <c r="AU710" s="149"/>
      <c r="AV710" s="247"/>
      <c r="AW710" s="149"/>
      <c r="AX710" s="149"/>
      <c r="AY710" s="149"/>
      <c r="AZ710" s="149"/>
      <c r="BA710" s="149"/>
      <c r="BB710" s="149"/>
    </row>
    <row r="711" spans="47:54" ht="22.5" customHeight="1" x14ac:dyDescent="0.25">
      <c r="AU711" s="149"/>
      <c r="AV711" s="149"/>
      <c r="AW711" s="149"/>
      <c r="AX711" s="149"/>
      <c r="AY711" s="149"/>
      <c r="AZ711" s="149"/>
      <c r="BA711" s="149"/>
      <c r="BB711" s="149"/>
    </row>
    <row r="712" spans="47:54" ht="22.5" customHeight="1" x14ac:dyDescent="0.25">
      <c r="AU712" s="149"/>
      <c r="AV712" s="149"/>
      <c r="AW712" s="149"/>
      <c r="AX712" s="149"/>
      <c r="AY712" s="149"/>
      <c r="AZ712" s="149"/>
      <c r="BA712" s="149"/>
      <c r="BB712" s="149"/>
    </row>
    <row r="713" spans="47:54" ht="22.5" customHeight="1" x14ac:dyDescent="0.25">
      <c r="AU713" s="149"/>
      <c r="AV713" s="149"/>
      <c r="AW713" s="149"/>
      <c r="AX713" s="149"/>
      <c r="AY713" s="149"/>
      <c r="AZ713" s="149"/>
      <c r="BA713" s="149"/>
      <c r="BB713" s="149"/>
    </row>
    <row r="714" spans="47:54" ht="22.5" customHeight="1" x14ac:dyDescent="0.25">
      <c r="AU714" s="149"/>
      <c r="AV714" s="149"/>
      <c r="AW714" s="149"/>
      <c r="AX714" s="149"/>
      <c r="AY714" s="149"/>
      <c r="AZ714" s="149"/>
      <c r="BA714" s="149"/>
      <c r="BB714" s="149"/>
    </row>
    <row r="715" spans="47:54" ht="22.5" customHeight="1" x14ac:dyDescent="0.25">
      <c r="AU715" s="149"/>
      <c r="AV715" s="149"/>
      <c r="AW715" s="149"/>
      <c r="AX715" s="149"/>
      <c r="AY715" s="149"/>
      <c r="AZ715" s="149"/>
      <c r="BA715" s="149"/>
      <c r="BB715" s="149"/>
    </row>
    <row r="716" spans="47:54" ht="22.5" customHeight="1" x14ac:dyDescent="0.25">
      <c r="AU716" s="149"/>
      <c r="AV716" s="149"/>
      <c r="AW716" s="149"/>
      <c r="AX716" s="149"/>
      <c r="AY716" s="149"/>
      <c r="AZ716" s="149"/>
      <c r="BA716" s="149"/>
      <c r="BB716" s="149"/>
    </row>
    <row r="717" spans="47:54" ht="22.5" customHeight="1" x14ac:dyDescent="0.25">
      <c r="AU717" s="149"/>
      <c r="AV717" s="149"/>
      <c r="AW717" s="149"/>
      <c r="AX717" s="149"/>
      <c r="AY717" s="149"/>
      <c r="AZ717" s="149"/>
      <c r="BA717" s="149"/>
      <c r="BB717" s="149"/>
    </row>
    <row r="718" spans="47:54" ht="22.5" customHeight="1" x14ac:dyDescent="0.25">
      <c r="AU718" s="149"/>
      <c r="AV718" s="149"/>
      <c r="AW718" s="149"/>
      <c r="AX718" s="149"/>
      <c r="AY718" s="149"/>
      <c r="AZ718" s="149"/>
      <c r="BA718" s="149"/>
      <c r="BB718" s="149"/>
    </row>
    <row r="719" spans="47:54" ht="22.5" customHeight="1" x14ac:dyDescent="0.25">
      <c r="AU719" s="149"/>
      <c r="AV719" s="247"/>
      <c r="AW719" s="149"/>
      <c r="AX719" s="149"/>
      <c r="AY719" s="149"/>
      <c r="AZ719" s="149"/>
      <c r="BA719" s="149"/>
      <c r="BB719" s="149"/>
    </row>
    <row r="720" spans="47:54" ht="22.5" customHeight="1" x14ac:dyDescent="0.25">
      <c r="AU720" s="149"/>
      <c r="AV720" s="149"/>
      <c r="AW720" s="149"/>
      <c r="AX720" s="149"/>
      <c r="AY720" s="149"/>
      <c r="AZ720" s="149"/>
      <c r="BA720" s="149"/>
      <c r="BB720" s="149"/>
    </row>
    <row r="721" spans="47:54" ht="22.5" customHeight="1" x14ac:dyDescent="0.25">
      <c r="AU721" s="149"/>
      <c r="AV721" s="247"/>
      <c r="AW721" s="149"/>
      <c r="AX721" s="149"/>
      <c r="AY721" s="149"/>
      <c r="AZ721" s="149"/>
      <c r="BA721" s="149"/>
      <c r="BB721" s="149"/>
    </row>
    <row r="722" spans="47:54" ht="22.5" customHeight="1" x14ac:dyDescent="0.25">
      <c r="AU722" s="149"/>
      <c r="AV722" s="149"/>
      <c r="AW722" s="149"/>
      <c r="AX722" s="149"/>
      <c r="AY722" s="149"/>
      <c r="AZ722" s="149"/>
      <c r="BA722" s="149"/>
      <c r="BB722" s="149"/>
    </row>
    <row r="723" spans="47:54" ht="22.5" customHeight="1" x14ac:dyDescent="0.25">
      <c r="AU723" s="149"/>
      <c r="AV723" s="149"/>
      <c r="AW723" s="149"/>
      <c r="AX723" s="149"/>
      <c r="AY723" s="149"/>
      <c r="AZ723" s="149"/>
      <c r="BA723" s="149"/>
      <c r="BB723" s="149"/>
    </row>
    <row r="724" spans="47:54" ht="22.5" customHeight="1" x14ac:dyDescent="0.25">
      <c r="AU724" s="149"/>
      <c r="AV724" s="149"/>
      <c r="AW724" s="149"/>
      <c r="AX724" s="149"/>
      <c r="AY724" s="149"/>
      <c r="AZ724" s="149"/>
      <c r="BA724" s="149"/>
      <c r="BB724" s="149"/>
    </row>
    <row r="725" spans="47:54" ht="22.5" customHeight="1" x14ac:dyDescent="0.25">
      <c r="AU725" s="149"/>
      <c r="AV725" s="149"/>
      <c r="AW725" s="149"/>
      <c r="AX725" s="149"/>
      <c r="AY725" s="149"/>
      <c r="AZ725" s="149"/>
      <c r="BA725" s="149"/>
      <c r="BB725" s="149"/>
    </row>
    <row r="726" spans="47:54" ht="22.5" customHeight="1" x14ac:dyDescent="0.25">
      <c r="AU726" s="149"/>
      <c r="AV726" s="149"/>
      <c r="AW726" s="149"/>
      <c r="AX726" s="149"/>
      <c r="AY726" s="149"/>
      <c r="AZ726" s="149"/>
      <c r="BA726" s="149"/>
      <c r="BB726" s="149"/>
    </row>
    <row r="727" spans="47:54" ht="22.5" customHeight="1" x14ac:dyDescent="0.25">
      <c r="AU727" s="149"/>
      <c r="AV727" s="149"/>
      <c r="AW727" s="149"/>
      <c r="AX727" s="149"/>
      <c r="AY727" s="149"/>
      <c r="AZ727" s="149"/>
      <c r="BA727" s="149"/>
      <c r="BB727" s="149"/>
    </row>
    <row r="728" spans="47:54" ht="22.5" customHeight="1" x14ac:dyDescent="0.25">
      <c r="AU728" s="149"/>
      <c r="AV728" s="247"/>
      <c r="AW728" s="149"/>
      <c r="AX728" s="149"/>
      <c r="AY728" s="149"/>
      <c r="AZ728" s="149"/>
      <c r="BA728" s="149"/>
      <c r="BB728" s="149"/>
    </row>
    <row r="729" spans="47:54" ht="22.5" customHeight="1" x14ac:dyDescent="0.25">
      <c r="AU729" s="149"/>
      <c r="AV729" s="149"/>
      <c r="AW729" s="149"/>
      <c r="AX729" s="149"/>
      <c r="AY729" s="149"/>
      <c r="AZ729" s="149"/>
      <c r="BA729" s="149"/>
      <c r="BB729" s="149"/>
    </row>
    <row r="730" spans="47:54" ht="22.5" customHeight="1" x14ac:dyDescent="0.25">
      <c r="AU730" s="149"/>
      <c r="AV730" s="149"/>
      <c r="AW730" s="149"/>
      <c r="AX730" s="149"/>
      <c r="AY730" s="149"/>
      <c r="AZ730" s="149"/>
      <c r="BA730" s="149"/>
      <c r="BB730" s="149"/>
    </row>
    <row r="731" spans="47:54" ht="22.5" customHeight="1" x14ac:dyDescent="0.25">
      <c r="AU731" s="149"/>
      <c r="AV731" s="149"/>
      <c r="AW731" s="149"/>
      <c r="AX731" s="149"/>
      <c r="AY731" s="149"/>
      <c r="AZ731" s="149"/>
      <c r="BA731" s="149"/>
      <c r="BB731" s="149"/>
    </row>
    <row r="732" spans="47:54" ht="22.5" customHeight="1" x14ac:dyDescent="0.25">
      <c r="AU732" s="149"/>
      <c r="AV732" s="149"/>
      <c r="AW732" s="149"/>
      <c r="AX732" s="149"/>
      <c r="AY732" s="149"/>
      <c r="AZ732" s="149"/>
      <c r="BA732" s="149"/>
      <c r="BB732" s="149"/>
    </row>
    <row r="733" spans="47:54" ht="22.5" customHeight="1" x14ac:dyDescent="0.25">
      <c r="AU733" s="149"/>
      <c r="AV733" s="149"/>
      <c r="AW733" s="149"/>
      <c r="AX733" s="149"/>
      <c r="AY733" s="149"/>
      <c r="AZ733" s="149"/>
      <c r="BA733" s="149"/>
      <c r="BB733" s="149"/>
    </row>
    <row r="734" spans="47:54" ht="22.5" customHeight="1" x14ac:dyDescent="0.25">
      <c r="AU734" s="149"/>
      <c r="AV734" s="149"/>
      <c r="AW734" s="149"/>
      <c r="AX734" s="149"/>
      <c r="AY734" s="149"/>
      <c r="AZ734" s="149"/>
      <c r="BA734" s="149"/>
      <c r="BB734" s="149"/>
    </row>
    <row r="735" spans="47:54" ht="22.5" customHeight="1" x14ac:dyDescent="0.25">
      <c r="AU735" s="149"/>
      <c r="AV735" s="149"/>
      <c r="AW735" s="149"/>
      <c r="AX735" s="149"/>
      <c r="AY735" s="149"/>
      <c r="AZ735" s="149"/>
      <c r="BA735" s="149"/>
      <c r="BB735" s="149"/>
    </row>
    <row r="736" spans="47:54" ht="22.5" customHeight="1" x14ac:dyDescent="0.25">
      <c r="AU736" s="149"/>
      <c r="AV736" s="149"/>
      <c r="AW736" s="149"/>
      <c r="AX736" s="149"/>
      <c r="AY736" s="149"/>
      <c r="AZ736" s="149"/>
      <c r="BA736" s="149"/>
      <c r="BB736" s="149"/>
    </row>
    <row r="737" spans="47:54" ht="22.5" customHeight="1" x14ac:dyDescent="0.25">
      <c r="AU737" s="149"/>
      <c r="AV737" s="247"/>
      <c r="AW737" s="149"/>
      <c r="AX737" s="149"/>
      <c r="AY737" s="149"/>
      <c r="AZ737" s="149"/>
      <c r="BA737" s="149"/>
      <c r="BB737" s="149"/>
    </row>
    <row r="738" spans="47:54" ht="22.5" customHeight="1" x14ac:dyDescent="0.25">
      <c r="AU738" s="149"/>
      <c r="AV738" s="149"/>
      <c r="AW738" s="149"/>
      <c r="AX738" s="149"/>
      <c r="AY738" s="149"/>
      <c r="AZ738" s="149"/>
      <c r="BA738" s="149"/>
      <c r="BB738" s="149"/>
    </row>
    <row r="739" spans="47:54" ht="22.5" customHeight="1" x14ac:dyDescent="0.25">
      <c r="AU739" s="149"/>
      <c r="AV739" s="149"/>
      <c r="AW739" s="149"/>
      <c r="AX739" s="149"/>
      <c r="AY739" s="149"/>
      <c r="AZ739" s="149"/>
      <c r="BA739" s="149"/>
      <c r="BB739" s="149"/>
    </row>
    <row r="740" spans="47:54" ht="22.5" customHeight="1" x14ac:dyDescent="0.25">
      <c r="AU740" s="149"/>
      <c r="AV740" s="149"/>
      <c r="AW740" s="149"/>
      <c r="AX740" s="149"/>
      <c r="AY740" s="149"/>
      <c r="AZ740" s="149"/>
      <c r="BA740" s="149"/>
      <c r="BB740" s="149"/>
    </row>
    <row r="741" spans="47:54" ht="22.5" customHeight="1" x14ac:dyDescent="0.25">
      <c r="AU741" s="149"/>
      <c r="AV741" s="149"/>
      <c r="AW741" s="149"/>
      <c r="AX741" s="149"/>
      <c r="AY741" s="149"/>
      <c r="AZ741" s="149"/>
      <c r="BA741" s="149"/>
      <c r="BB741" s="149"/>
    </row>
    <row r="742" spans="47:54" ht="22.5" customHeight="1" x14ac:dyDescent="0.25">
      <c r="AU742" s="149"/>
      <c r="AV742" s="149"/>
      <c r="AW742" s="149"/>
      <c r="AX742" s="149"/>
      <c r="AY742" s="149"/>
      <c r="AZ742" s="149"/>
      <c r="BA742" s="149"/>
      <c r="BB742" s="149"/>
    </row>
    <row r="743" spans="47:54" ht="22.5" customHeight="1" x14ac:dyDescent="0.25">
      <c r="AU743" s="149"/>
      <c r="AV743" s="149"/>
      <c r="AW743" s="149"/>
      <c r="AX743" s="149"/>
      <c r="AY743" s="149"/>
      <c r="AZ743" s="149"/>
      <c r="BA743" s="149"/>
      <c r="BB743" s="149"/>
    </row>
    <row r="744" spans="47:54" ht="22.5" customHeight="1" x14ac:dyDescent="0.25">
      <c r="AU744" s="149"/>
      <c r="AV744" s="149"/>
      <c r="AW744" s="149"/>
      <c r="AX744" s="149"/>
      <c r="AY744" s="149"/>
      <c r="AZ744" s="149"/>
      <c r="BA744" s="149"/>
      <c r="BB744" s="149"/>
    </row>
    <row r="745" spans="47:54" ht="22.5" customHeight="1" x14ac:dyDescent="0.25">
      <c r="AU745" s="149"/>
      <c r="AV745" s="149"/>
      <c r="AW745" s="149"/>
      <c r="AX745" s="149"/>
      <c r="AY745" s="149"/>
      <c r="AZ745" s="149"/>
      <c r="BA745" s="149"/>
      <c r="BB745" s="149"/>
    </row>
    <row r="746" spans="47:54" ht="22.5" customHeight="1" x14ac:dyDescent="0.25">
      <c r="AU746" s="149"/>
      <c r="AV746" s="247"/>
      <c r="AW746" s="149"/>
      <c r="AX746" s="149"/>
      <c r="AY746" s="149"/>
      <c r="AZ746" s="149"/>
      <c r="BA746" s="149"/>
      <c r="BB746" s="149"/>
    </row>
    <row r="747" spans="47:54" ht="22.5" customHeight="1" x14ac:dyDescent="0.25">
      <c r="AU747" s="149"/>
      <c r="AV747" s="149"/>
      <c r="AW747" s="149"/>
      <c r="AX747" s="149"/>
      <c r="AY747" s="149"/>
      <c r="AZ747" s="149"/>
      <c r="BA747" s="149"/>
      <c r="BB747" s="149"/>
    </row>
    <row r="748" spans="47:54" ht="22.5" customHeight="1" x14ac:dyDescent="0.25">
      <c r="AU748" s="149"/>
      <c r="AV748" s="149"/>
      <c r="AW748" s="149"/>
      <c r="AX748" s="149"/>
      <c r="AY748" s="149"/>
      <c r="AZ748" s="149"/>
      <c r="BA748" s="149"/>
      <c r="BB748" s="149"/>
    </row>
    <row r="749" spans="47:54" ht="22.5" customHeight="1" x14ac:dyDescent="0.25">
      <c r="AU749" s="149"/>
      <c r="AV749" s="149"/>
      <c r="AW749" s="149"/>
      <c r="AX749" s="149"/>
      <c r="AY749" s="149"/>
      <c r="AZ749" s="149"/>
      <c r="BA749" s="149"/>
      <c r="BB749" s="149"/>
    </row>
    <row r="750" spans="47:54" ht="22.5" customHeight="1" x14ac:dyDescent="0.25">
      <c r="AU750" s="149"/>
      <c r="AV750" s="149"/>
      <c r="AW750" s="149"/>
      <c r="AX750" s="149"/>
      <c r="AY750" s="149"/>
      <c r="AZ750" s="149"/>
      <c r="BA750" s="149"/>
      <c r="BB750" s="149"/>
    </row>
    <row r="751" spans="47:54" ht="22.5" customHeight="1" x14ac:dyDescent="0.25">
      <c r="AU751" s="149"/>
      <c r="AV751" s="149"/>
      <c r="AW751" s="149"/>
      <c r="AX751" s="149"/>
      <c r="AY751" s="149"/>
      <c r="AZ751" s="149"/>
      <c r="BA751" s="149"/>
      <c r="BB751" s="149"/>
    </row>
    <row r="752" spans="47:54" ht="22.5" customHeight="1" x14ac:dyDescent="0.25">
      <c r="AU752" s="149"/>
      <c r="AV752" s="149"/>
      <c r="AW752" s="149"/>
      <c r="AX752" s="149"/>
      <c r="AY752" s="149"/>
      <c r="AZ752" s="149"/>
      <c r="BA752" s="149"/>
      <c r="BB752" s="149"/>
    </row>
    <row r="753" spans="47:54" ht="22.5" customHeight="1" x14ac:dyDescent="0.25">
      <c r="AU753" s="149"/>
      <c r="AV753" s="149"/>
      <c r="AW753" s="149"/>
      <c r="AX753" s="149"/>
      <c r="AY753" s="149"/>
      <c r="AZ753" s="149"/>
      <c r="BA753" s="149"/>
      <c r="BB753" s="149"/>
    </row>
    <row r="754" spans="47:54" ht="22.5" customHeight="1" x14ac:dyDescent="0.25">
      <c r="AU754" s="149"/>
      <c r="AV754" s="149"/>
      <c r="AW754" s="149"/>
      <c r="AX754" s="149"/>
      <c r="AY754" s="149"/>
      <c r="AZ754" s="149"/>
      <c r="BA754" s="149"/>
      <c r="BB754" s="149"/>
    </row>
    <row r="755" spans="47:54" ht="22.5" customHeight="1" x14ac:dyDescent="0.25">
      <c r="AU755" s="149"/>
      <c r="AV755" s="247"/>
      <c r="AW755" s="149"/>
      <c r="AX755" s="149"/>
      <c r="AY755" s="149"/>
      <c r="AZ755" s="149"/>
      <c r="BA755" s="149"/>
      <c r="BB755" s="149"/>
    </row>
    <row r="756" spans="47:54" ht="22.5" customHeight="1" x14ac:dyDescent="0.25">
      <c r="AU756" s="149"/>
      <c r="AV756" s="149"/>
      <c r="AW756" s="149"/>
      <c r="AX756" s="149"/>
      <c r="AY756" s="149"/>
      <c r="AZ756" s="149"/>
      <c r="BA756" s="149"/>
      <c r="BB756" s="149"/>
    </row>
    <row r="757" spans="47:54" ht="22.5" customHeight="1" x14ac:dyDescent="0.25">
      <c r="AU757" s="149"/>
      <c r="AV757" s="149"/>
      <c r="AW757" s="149"/>
      <c r="AX757" s="149"/>
      <c r="AY757" s="149"/>
      <c r="AZ757" s="149"/>
      <c r="BA757" s="149"/>
      <c r="BB757" s="149"/>
    </row>
    <row r="758" spans="47:54" ht="22.5" customHeight="1" x14ac:dyDescent="0.25">
      <c r="AU758" s="149"/>
      <c r="AV758" s="149"/>
      <c r="AW758" s="149"/>
      <c r="AX758" s="149"/>
      <c r="AY758" s="149"/>
      <c r="AZ758" s="149"/>
      <c r="BA758" s="149"/>
      <c r="BB758" s="149"/>
    </row>
    <row r="759" spans="47:54" ht="22.5" customHeight="1" x14ac:dyDescent="0.25">
      <c r="AU759" s="149"/>
      <c r="AV759" s="149"/>
      <c r="AW759" s="149"/>
      <c r="AX759" s="149"/>
      <c r="AY759" s="149"/>
      <c r="AZ759" s="149"/>
      <c r="BA759" s="149"/>
      <c r="BB759" s="149"/>
    </row>
    <row r="760" spans="47:54" ht="22.5" customHeight="1" x14ac:dyDescent="0.25">
      <c r="AU760" s="149"/>
      <c r="AV760" s="149"/>
      <c r="AW760" s="149"/>
      <c r="AX760" s="149"/>
      <c r="AY760" s="149"/>
      <c r="AZ760" s="149"/>
      <c r="BA760" s="149"/>
      <c r="BB760" s="149"/>
    </row>
    <row r="761" spans="47:54" ht="22.5" customHeight="1" x14ac:dyDescent="0.25">
      <c r="AU761" s="149"/>
      <c r="AV761" s="149"/>
      <c r="AW761" s="149"/>
      <c r="AX761" s="149"/>
      <c r="AY761" s="149"/>
      <c r="AZ761" s="149"/>
      <c r="BA761" s="149"/>
      <c r="BB761" s="149"/>
    </row>
    <row r="762" spans="47:54" ht="22.5" customHeight="1" x14ac:dyDescent="0.25">
      <c r="AU762" s="149"/>
      <c r="AV762" s="149"/>
      <c r="AW762" s="149"/>
      <c r="AX762" s="149"/>
      <c r="AY762" s="149"/>
      <c r="AZ762" s="149"/>
      <c r="BA762" s="149"/>
      <c r="BB762" s="149"/>
    </row>
    <row r="763" spans="47:54" ht="22.5" customHeight="1" x14ac:dyDescent="0.25">
      <c r="AU763" s="149"/>
      <c r="AV763" s="149"/>
      <c r="AW763" s="149"/>
      <c r="AX763" s="149"/>
      <c r="AY763" s="149"/>
      <c r="AZ763" s="149"/>
      <c r="BA763" s="149"/>
      <c r="BB763" s="149"/>
    </row>
    <row r="764" spans="47:54" ht="22.5" customHeight="1" x14ac:dyDescent="0.25">
      <c r="AU764" s="149"/>
      <c r="AV764" s="247"/>
      <c r="AW764" s="149"/>
      <c r="AX764" s="149"/>
      <c r="AY764" s="149"/>
      <c r="AZ764" s="149"/>
      <c r="BA764" s="149"/>
      <c r="BB764" s="149"/>
    </row>
    <row r="765" spans="47:54" ht="22.5" customHeight="1" x14ac:dyDescent="0.25">
      <c r="AU765" s="149"/>
      <c r="AV765" s="149"/>
      <c r="AW765" s="149"/>
      <c r="AX765" s="149"/>
      <c r="AY765" s="149"/>
      <c r="AZ765" s="149"/>
      <c r="BA765" s="149"/>
      <c r="BB765" s="149"/>
    </row>
    <row r="766" spans="47:54" ht="22.5" customHeight="1" x14ac:dyDescent="0.25">
      <c r="AU766" s="149"/>
      <c r="AV766" s="149"/>
      <c r="AW766" s="149"/>
      <c r="AX766" s="149"/>
      <c r="AY766" s="149"/>
      <c r="AZ766" s="149"/>
      <c r="BA766" s="149"/>
      <c r="BB766" s="149"/>
    </row>
    <row r="767" spans="47:54" ht="22.5" customHeight="1" x14ac:dyDescent="0.25">
      <c r="AU767" s="149"/>
      <c r="AV767" s="149"/>
      <c r="AW767" s="149"/>
      <c r="AX767" s="149"/>
      <c r="AY767" s="149"/>
      <c r="AZ767" s="149"/>
      <c r="BA767" s="149"/>
      <c r="BB767" s="149"/>
    </row>
    <row r="768" spans="47:54" ht="22.5" customHeight="1" x14ac:dyDescent="0.25">
      <c r="AU768" s="149"/>
      <c r="AV768" s="149"/>
      <c r="AW768" s="149"/>
      <c r="AX768" s="149"/>
      <c r="AY768" s="149"/>
      <c r="AZ768" s="149"/>
      <c r="BA768" s="149"/>
      <c r="BB768" s="149"/>
    </row>
    <row r="769" spans="47:54" ht="22.5" customHeight="1" x14ac:dyDescent="0.25">
      <c r="AU769" s="149"/>
      <c r="AV769" s="149"/>
      <c r="AW769" s="149"/>
      <c r="AX769" s="149"/>
      <c r="AY769" s="149"/>
      <c r="AZ769" s="149"/>
      <c r="BA769" s="149"/>
      <c r="BB769" s="149"/>
    </row>
    <row r="770" spans="47:54" ht="22.5" customHeight="1" x14ac:dyDescent="0.25">
      <c r="AU770" s="149"/>
      <c r="AV770" s="149"/>
      <c r="AW770" s="149"/>
      <c r="AX770" s="149"/>
      <c r="AY770" s="149"/>
      <c r="AZ770" s="149"/>
      <c r="BA770" s="149"/>
      <c r="BB770" s="149"/>
    </row>
    <row r="771" spans="47:54" ht="22.5" customHeight="1" x14ac:dyDescent="0.25">
      <c r="AU771" s="149"/>
      <c r="AV771" s="149"/>
      <c r="AW771" s="149"/>
      <c r="AX771" s="149"/>
      <c r="AY771" s="149"/>
      <c r="AZ771" s="149"/>
      <c r="BA771" s="149"/>
      <c r="BB771" s="149"/>
    </row>
    <row r="772" spans="47:54" ht="22.5" customHeight="1" x14ac:dyDescent="0.25">
      <c r="AU772" s="149"/>
      <c r="AV772" s="149"/>
      <c r="AW772" s="149"/>
      <c r="AX772" s="149"/>
      <c r="AY772" s="149"/>
      <c r="AZ772" s="149"/>
      <c r="BA772" s="149"/>
      <c r="BB772" s="149"/>
    </row>
    <row r="773" spans="47:54" ht="22.5" customHeight="1" x14ac:dyDescent="0.25">
      <c r="AU773" s="149"/>
      <c r="AV773" s="247"/>
      <c r="AW773" s="149"/>
      <c r="AX773" s="149"/>
      <c r="AY773" s="149"/>
      <c r="AZ773" s="149"/>
      <c r="BA773" s="149"/>
      <c r="BB773" s="149"/>
    </row>
    <row r="774" spans="47:54" ht="22.5" customHeight="1" x14ac:dyDescent="0.25">
      <c r="AU774" s="149"/>
      <c r="AV774" s="149"/>
      <c r="AW774" s="149"/>
      <c r="AX774" s="149"/>
      <c r="AY774" s="149"/>
      <c r="AZ774" s="149"/>
      <c r="BA774" s="149"/>
      <c r="BB774" s="149"/>
    </row>
    <row r="775" spans="47:54" ht="22.5" customHeight="1" x14ac:dyDescent="0.25">
      <c r="AU775" s="149"/>
      <c r="AV775" s="247"/>
      <c r="AW775" s="149"/>
      <c r="AX775" s="149"/>
      <c r="AY775" s="149"/>
      <c r="AZ775" s="149"/>
      <c r="BA775" s="149"/>
      <c r="BB775" s="149"/>
    </row>
    <row r="776" spans="47:54" ht="22.5" customHeight="1" x14ac:dyDescent="0.25">
      <c r="AU776" s="149"/>
      <c r="AV776" s="149"/>
      <c r="AW776" s="149"/>
      <c r="AX776" s="149"/>
      <c r="AY776" s="149"/>
      <c r="AZ776" s="149"/>
      <c r="BA776" s="149"/>
      <c r="BB776" s="149"/>
    </row>
    <row r="777" spans="47:54" ht="22.5" customHeight="1" x14ac:dyDescent="0.25">
      <c r="AU777" s="149"/>
      <c r="AV777" s="149"/>
      <c r="AW777" s="149"/>
      <c r="AX777" s="149"/>
      <c r="AY777" s="149"/>
      <c r="AZ777" s="149"/>
      <c r="BA777" s="149"/>
      <c r="BB777" s="149"/>
    </row>
    <row r="778" spans="47:54" ht="22.5" customHeight="1" x14ac:dyDescent="0.25">
      <c r="AU778" s="149"/>
      <c r="AV778" s="149"/>
      <c r="AW778" s="149"/>
      <c r="AX778" s="149"/>
      <c r="AY778" s="149"/>
      <c r="AZ778" s="149"/>
      <c r="BA778" s="149"/>
      <c r="BB778" s="149"/>
    </row>
    <row r="779" spans="47:54" ht="22.5" customHeight="1" x14ac:dyDescent="0.25">
      <c r="AU779" s="149"/>
      <c r="AV779" s="149"/>
      <c r="AW779" s="149"/>
      <c r="AX779" s="149"/>
      <c r="AY779" s="149"/>
      <c r="AZ779" s="149"/>
      <c r="BA779" s="149"/>
      <c r="BB779" s="149"/>
    </row>
    <row r="780" spans="47:54" ht="22.5" customHeight="1" x14ac:dyDescent="0.25">
      <c r="AU780" s="149"/>
      <c r="AV780" s="149"/>
      <c r="AW780" s="149"/>
      <c r="AX780" s="149"/>
      <c r="AY780" s="149"/>
      <c r="AZ780" s="149"/>
      <c r="BA780" s="149"/>
      <c r="BB780" s="149"/>
    </row>
    <row r="781" spans="47:54" ht="22.5" customHeight="1" x14ac:dyDescent="0.25">
      <c r="AU781" s="149"/>
      <c r="AV781" s="149"/>
      <c r="AW781" s="149"/>
      <c r="AX781" s="149"/>
      <c r="AY781" s="149"/>
      <c r="AZ781" s="149"/>
      <c r="BA781" s="149"/>
      <c r="BB781" s="149"/>
    </row>
    <row r="782" spans="47:54" ht="22.5" customHeight="1" x14ac:dyDescent="0.25">
      <c r="AU782" s="149"/>
      <c r="AV782" s="247"/>
      <c r="AW782" s="149"/>
      <c r="AX782" s="149"/>
      <c r="AY782" s="149"/>
      <c r="AZ782" s="149"/>
      <c r="BA782" s="149"/>
      <c r="BB782" s="149"/>
    </row>
    <row r="783" spans="47:54" ht="22.5" customHeight="1" x14ac:dyDescent="0.25">
      <c r="AU783" s="149"/>
      <c r="AV783" s="149"/>
      <c r="AW783" s="149"/>
      <c r="AX783" s="149"/>
      <c r="AY783" s="149"/>
      <c r="AZ783" s="149"/>
      <c r="BA783" s="149"/>
      <c r="BB783" s="149"/>
    </row>
    <row r="784" spans="47:54" ht="22.5" customHeight="1" x14ac:dyDescent="0.25">
      <c r="AU784" s="149"/>
      <c r="AV784" s="149"/>
      <c r="AW784" s="149"/>
      <c r="AX784" s="149"/>
      <c r="AY784" s="149"/>
      <c r="AZ784" s="149"/>
      <c r="BA784" s="149"/>
      <c r="BB784" s="149"/>
    </row>
    <row r="785" spans="47:54" ht="22.5" customHeight="1" x14ac:dyDescent="0.25">
      <c r="AU785" s="149"/>
      <c r="AV785" s="149"/>
      <c r="AW785" s="149"/>
      <c r="AX785" s="149"/>
      <c r="AY785" s="149"/>
      <c r="AZ785" s="149"/>
      <c r="BA785" s="149"/>
      <c r="BB785" s="149"/>
    </row>
    <row r="786" spans="47:54" ht="22.5" customHeight="1" x14ac:dyDescent="0.25">
      <c r="AU786" s="149"/>
      <c r="AV786" s="149"/>
      <c r="AW786" s="149"/>
      <c r="AX786" s="149"/>
      <c r="AY786" s="149"/>
      <c r="AZ786" s="149"/>
      <c r="BA786" s="149"/>
      <c r="BB786" s="149"/>
    </row>
    <row r="787" spans="47:54" ht="22.5" customHeight="1" x14ac:dyDescent="0.25">
      <c r="AU787" s="149"/>
      <c r="AV787" s="149"/>
      <c r="AW787" s="149"/>
      <c r="AX787" s="149"/>
      <c r="AY787" s="149"/>
      <c r="AZ787" s="149"/>
      <c r="BA787" s="149"/>
      <c r="BB787" s="149"/>
    </row>
    <row r="788" spans="47:54" ht="22.5" customHeight="1" x14ac:dyDescent="0.25">
      <c r="AU788" s="149"/>
      <c r="AV788" s="149"/>
      <c r="AW788" s="149"/>
      <c r="AX788" s="149"/>
      <c r="AY788" s="149"/>
      <c r="AZ788" s="149"/>
      <c r="BA788" s="149"/>
      <c r="BB788" s="149"/>
    </row>
    <row r="789" spans="47:54" ht="22.5" customHeight="1" x14ac:dyDescent="0.25">
      <c r="AU789" s="149"/>
      <c r="AV789" s="149"/>
      <c r="AW789" s="149"/>
      <c r="AX789" s="149"/>
      <c r="AY789" s="149"/>
      <c r="AZ789" s="149"/>
      <c r="BA789" s="149"/>
      <c r="BB789" s="149"/>
    </row>
    <row r="790" spans="47:54" ht="22.5" customHeight="1" x14ac:dyDescent="0.25">
      <c r="AU790" s="149"/>
      <c r="AV790" s="149"/>
      <c r="AW790" s="149"/>
      <c r="AX790" s="149"/>
      <c r="AY790" s="149"/>
      <c r="AZ790" s="149"/>
      <c r="BA790" s="149"/>
      <c r="BB790" s="149"/>
    </row>
    <row r="791" spans="47:54" ht="22.5" customHeight="1" x14ac:dyDescent="0.25">
      <c r="AU791" s="149"/>
      <c r="AV791" s="247"/>
      <c r="AW791" s="149"/>
      <c r="AX791" s="149"/>
      <c r="AY791" s="149"/>
      <c r="AZ791" s="149"/>
      <c r="BA791" s="149"/>
      <c r="BB791" s="149"/>
    </row>
    <row r="792" spans="47:54" ht="22.5" customHeight="1" x14ac:dyDescent="0.25">
      <c r="AU792" s="149"/>
      <c r="AV792" s="149"/>
      <c r="AW792" s="149"/>
      <c r="AX792" s="149"/>
      <c r="AY792" s="149"/>
      <c r="AZ792" s="149"/>
      <c r="BA792" s="149"/>
      <c r="BB792" s="149"/>
    </row>
    <row r="793" spans="47:54" ht="22.5" customHeight="1" x14ac:dyDescent="0.25">
      <c r="AU793" s="149"/>
      <c r="AV793" s="149"/>
      <c r="AW793" s="149"/>
      <c r="AX793" s="149"/>
      <c r="AY793" s="149"/>
      <c r="AZ793" s="149"/>
      <c r="BA793" s="149"/>
      <c r="BB793" s="149"/>
    </row>
    <row r="794" spans="47:54" ht="22.5" customHeight="1" x14ac:dyDescent="0.25">
      <c r="AU794" s="149"/>
      <c r="AV794" s="149"/>
      <c r="AW794" s="149"/>
      <c r="AX794" s="149"/>
      <c r="AY794" s="149"/>
      <c r="AZ794" s="149"/>
      <c r="BA794" s="149"/>
      <c r="BB794" s="149"/>
    </row>
    <row r="795" spans="47:54" ht="22.5" customHeight="1" x14ac:dyDescent="0.25">
      <c r="AU795" s="149"/>
      <c r="AV795" s="149"/>
      <c r="AW795" s="149"/>
      <c r="AX795" s="149"/>
      <c r="AY795" s="149"/>
      <c r="AZ795" s="149"/>
      <c r="BA795" s="149"/>
      <c r="BB795" s="149"/>
    </row>
    <row r="796" spans="47:54" ht="22.5" customHeight="1" x14ac:dyDescent="0.25">
      <c r="AU796" s="149"/>
      <c r="AV796" s="149"/>
      <c r="AW796" s="149"/>
      <c r="AX796" s="149"/>
      <c r="AY796" s="149"/>
      <c r="AZ796" s="149"/>
      <c r="BA796" s="149"/>
      <c r="BB796" s="149"/>
    </row>
    <row r="797" spans="47:54" ht="22.5" customHeight="1" x14ac:dyDescent="0.25">
      <c r="AU797" s="149"/>
      <c r="AV797" s="149"/>
      <c r="AW797" s="149"/>
      <c r="AX797" s="149"/>
      <c r="AY797" s="149"/>
      <c r="AZ797" s="149"/>
      <c r="BA797" s="149"/>
      <c r="BB797" s="149"/>
    </row>
    <row r="798" spans="47:54" ht="22.5" customHeight="1" x14ac:dyDescent="0.25">
      <c r="AU798" s="149"/>
      <c r="AV798" s="149"/>
      <c r="AW798" s="149"/>
      <c r="AX798" s="149"/>
      <c r="AY798" s="149"/>
      <c r="AZ798" s="149"/>
      <c r="BA798" s="149"/>
      <c r="BB798" s="149"/>
    </row>
    <row r="799" spans="47:54" ht="22.5" customHeight="1" x14ac:dyDescent="0.25">
      <c r="AU799" s="149"/>
      <c r="AV799" s="149"/>
      <c r="AW799" s="149"/>
      <c r="AX799" s="149"/>
      <c r="AY799" s="149"/>
      <c r="AZ799" s="149"/>
      <c r="BA799" s="149"/>
      <c r="BB799" s="149"/>
    </row>
    <row r="800" spans="47:54" ht="22.5" customHeight="1" x14ac:dyDescent="0.25">
      <c r="AU800" s="149"/>
      <c r="AV800" s="149"/>
      <c r="AW800" s="149"/>
      <c r="AX800" s="149"/>
      <c r="AY800" s="149"/>
      <c r="AZ800" s="149"/>
      <c r="BA800" s="149"/>
      <c r="BB800" s="149"/>
    </row>
    <row r="801" spans="47:54" ht="22.5" customHeight="1" x14ac:dyDescent="0.25">
      <c r="AU801" s="149"/>
      <c r="AV801" s="247"/>
      <c r="AW801" s="149"/>
      <c r="AX801" s="149"/>
      <c r="AY801" s="149"/>
      <c r="AZ801" s="149"/>
      <c r="BA801" s="149"/>
      <c r="BB801" s="149"/>
    </row>
    <row r="802" spans="47:54" ht="22.5" customHeight="1" x14ac:dyDescent="0.25">
      <c r="AU802" s="149"/>
      <c r="AV802" s="149"/>
      <c r="AW802" s="149"/>
      <c r="AX802" s="149"/>
      <c r="AY802" s="149"/>
      <c r="AZ802" s="149"/>
      <c r="BA802" s="149"/>
      <c r="BB802" s="149"/>
    </row>
    <row r="803" spans="47:54" ht="22.5" customHeight="1" x14ac:dyDescent="0.25">
      <c r="AU803" s="149"/>
      <c r="AV803" s="149"/>
      <c r="AW803" s="149"/>
      <c r="AX803" s="149"/>
      <c r="AY803" s="149"/>
      <c r="AZ803" s="149"/>
      <c r="BA803" s="149"/>
      <c r="BB803" s="149"/>
    </row>
    <row r="804" spans="47:54" ht="22.5" customHeight="1" x14ac:dyDescent="0.25">
      <c r="AU804" s="149"/>
      <c r="AV804" s="149"/>
      <c r="AW804" s="149"/>
      <c r="AX804" s="149"/>
      <c r="AY804" s="149"/>
      <c r="AZ804" s="149"/>
      <c r="BA804" s="149"/>
      <c r="BB804" s="149"/>
    </row>
    <row r="805" spans="47:54" ht="22.5" customHeight="1" x14ac:dyDescent="0.25">
      <c r="AU805" s="149"/>
      <c r="AV805" s="149"/>
      <c r="AW805" s="149"/>
      <c r="AX805" s="149"/>
      <c r="AY805" s="149"/>
      <c r="AZ805" s="149"/>
      <c r="BA805" s="149"/>
      <c r="BB805" s="149"/>
    </row>
    <row r="806" spans="47:54" ht="22.5" customHeight="1" x14ac:dyDescent="0.25">
      <c r="AU806" s="149"/>
      <c r="AV806" s="149"/>
      <c r="AW806" s="149"/>
      <c r="AX806" s="149"/>
      <c r="AY806" s="149"/>
      <c r="AZ806" s="149"/>
      <c r="BA806" s="149"/>
      <c r="BB806" s="149"/>
    </row>
    <row r="807" spans="47:54" ht="22.5" customHeight="1" x14ac:dyDescent="0.25">
      <c r="AU807" s="149"/>
      <c r="AV807" s="149"/>
      <c r="AW807" s="149"/>
      <c r="AX807" s="149"/>
      <c r="AY807" s="149"/>
      <c r="AZ807" s="149"/>
      <c r="BA807" s="149"/>
      <c r="BB807" s="149"/>
    </row>
    <row r="808" spans="47:54" ht="22.5" customHeight="1" x14ac:dyDescent="0.25">
      <c r="AU808" s="149"/>
      <c r="AV808" s="149"/>
      <c r="AW808" s="149"/>
      <c r="AX808" s="149"/>
      <c r="AY808" s="149"/>
      <c r="AZ808" s="149"/>
      <c r="BA808" s="149"/>
      <c r="BB808" s="149"/>
    </row>
    <row r="809" spans="47:54" ht="22.5" customHeight="1" x14ac:dyDescent="0.25">
      <c r="AU809" s="149"/>
      <c r="AV809" s="149"/>
      <c r="AW809" s="149"/>
      <c r="AX809" s="149"/>
      <c r="AY809" s="149"/>
      <c r="AZ809" s="149"/>
      <c r="BA809" s="149"/>
      <c r="BB809" s="149"/>
    </row>
    <row r="810" spans="47:54" ht="22.5" customHeight="1" x14ac:dyDescent="0.25">
      <c r="AU810" s="149"/>
      <c r="AV810" s="247"/>
      <c r="AW810" s="149"/>
      <c r="AX810" s="149"/>
      <c r="AY810" s="149"/>
      <c r="AZ810" s="149"/>
      <c r="BA810" s="149"/>
      <c r="BB810" s="149"/>
    </row>
    <row r="811" spans="47:54" ht="22.5" customHeight="1" x14ac:dyDescent="0.25">
      <c r="AU811" s="149"/>
      <c r="AV811" s="149"/>
      <c r="AW811" s="149"/>
      <c r="AX811" s="149"/>
      <c r="AY811" s="149"/>
      <c r="AZ811" s="149"/>
      <c r="BA811" s="149"/>
      <c r="BB811" s="149"/>
    </row>
    <row r="812" spans="47:54" ht="22.5" customHeight="1" x14ac:dyDescent="0.25">
      <c r="AU812" s="149"/>
      <c r="AV812" s="149"/>
      <c r="AW812" s="149"/>
      <c r="AX812" s="149"/>
      <c r="AY812" s="149"/>
      <c r="AZ812" s="149"/>
      <c r="BA812" s="149"/>
      <c r="BB812" s="149"/>
    </row>
    <row r="813" spans="47:54" ht="22.5" customHeight="1" x14ac:dyDescent="0.25">
      <c r="AU813" s="149"/>
      <c r="AV813" s="149"/>
      <c r="AW813" s="149"/>
      <c r="AX813" s="149"/>
      <c r="AY813" s="149"/>
      <c r="AZ813" s="149"/>
      <c r="BA813" s="149"/>
      <c r="BB813" s="149"/>
    </row>
    <row r="814" spans="47:54" ht="22.5" customHeight="1" x14ac:dyDescent="0.25">
      <c r="AU814" s="149"/>
      <c r="AV814" s="149"/>
      <c r="AW814" s="149"/>
      <c r="AX814" s="149"/>
      <c r="AY814" s="149"/>
      <c r="AZ814" s="149"/>
      <c r="BA814" s="149"/>
      <c r="BB814" s="149"/>
    </row>
    <row r="815" spans="47:54" ht="22.5" customHeight="1" x14ac:dyDescent="0.25">
      <c r="AU815" s="149"/>
      <c r="AV815" s="149"/>
      <c r="AW815" s="149"/>
      <c r="AX815" s="149"/>
      <c r="AY815" s="149"/>
      <c r="AZ815" s="149"/>
      <c r="BA815" s="149"/>
      <c r="BB815" s="149"/>
    </row>
    <row r="816" spans="47:54" ht="22.5" customHeight="1" x14ac:dyDescent="0.25">
      <c r="AU816" s="149"/>
      <c r="AV816" s="149"/>
      <c r="AW816" s="149"/>
      <c r="AX816" s="149"/>
      <c r="AY816" s="149"/>
      <c r="AZ816" s="149"/>
      <c r="BA816" s="149"/>
      <c r="BB816" s="149"/>
    </row>
    <row r="817" spans="47:54" ht="22.5" customHeight="1" x14ac:dyDescent="0.25">
      <c r="AU817" s="149"/>
      <c r="AV817" s="149"/>
      <c r="AW817" s="149"/>
      <c r="AX817" s="149"/>
      <c r="AY817" s="149"/>
      <c r="AZ817" s="149"/>
      <c r="BA817" s="149"/>
      <c r="BB817" s="149"/>
    </row>
    <row r="818" spans="47:54" ht="22.5" customHeight="1" x14ac:dyDescent="0.25">
      <c r="AU818" s="149"/>
      <c r="AV818" s="149"/>
      <c r="AW818" s="149"/>
      <c r="AX818" s="149"/>
      <c r="AY818" s="149"/>
      <c r="AZ818" s="149"/>
      <c r="BA818" s="149"/>
      <c r="BB818" s="149"/>
    </row>
    <row r="819" spans="47:54" ht="22.5" customHeight="1" x14ac:dyDescent="0.25">
      <c r="AU819" s="149"/>
      <c r="AV819" s="247"/>
      <c r="AW819" s="149"/>
      <c r="AX819" s="149"/>
      <c r="AY819" s="149"/>
      <c r="AZ819" s="149"/>
      <c r="BA819" s="149"/>
      <c r="BB819" s="149"/>
    </row>
    <row r="820" spans="47:54" ht="22.5" customHeight="1" x14ac:dyDescent="0.25">
      <c r="AU820" s="149"/>
      <c r="AV820" s="149"/>
      <c r="AW820" s="149"/>
      <c r="AX820" s="149"/>
      <c r="AY820" s="149"/>
      <c r="AZ820" s="149"/>
      <c r="BA820" s="149"/>
      <c r="BB820" s="149"/>
    </row>
    <row r="821" spans="47:54" ht="22.5" customHeight="1" x14ac:dyDescent="0.25">
      <c r="AU821" s="149"/>
      <c r="AV821" s="149"/>
      <c r="AW821" s="149"/>
      <c r="AX821" s="149"/>
      <c r="AY821" s="149"/>
      <c r="AZ821" s="149"/>
      <c r="BA821" s="149"/>
      <c r="BB821" s="149"/>
    </row>
    <row r="822" spans="47:54" ht="22.5" customHeight="1" x14ac:dyDescent="0.25">
      <c r="AU822" s="149"/>
      <c r="AV822" s="149"/>
      <c r="AW822" s="149"/>
      <c r="AX822" s="149"/>
      <c r="AY822" s="149"/>
      <c r="AZ822" s="149"/>
      <c r="BA822" s="149"/>
      <c r="BB822" s="149"/>
    </row>
    <row r="823" spans="47:54" ht="22.5" customHeight="1" x14ac:dyDescent="0.25">
      <c r="AU823" s="149"/>
      <c r="AV823" s="149"/>
      <c r="AW823" s="149"/>
      <c r="AX823" s="149"/>
      <c r="AY823" s="149"/>
      <c r="AZ823" s="149"/>
      <c r="BA823" s="149"/>
      <c r="BB823" s="149"/>
    </row>
    <row r="824" spans="47:54" ht="22.5" customHeight="1" x14ac:dyDescent="0.25">
      <c r="AU824" s="149"/>
      <c r="AV824" s="149"/>
      <c r="AW824" s="149"/>
      <c r="AX824" s="149"/>
      <c r="AY824" s="149"/>
      <c r="AZ824" s="149"/>
      <c r="BA824" s="149"/>
      <c r="BB824" s="149"/>
    </row>
    <row r="825" spans="47:54" ht="22.5" customHeight="1" x14ac:dyDescent="0.25">
      <c r="AU825" s="149"/>
      <c r="AV825" s="149"/>
      <c r="AW825" s="149"/>
      <c r="AX825" s="149"/>
      <c r="AY825" s="149"/>
      <c r="AZ825" s="149"/>
      <c r="BA825" s="149"/>
      <c r="BB825" s="149"/>
    </row>
    <row r="826" spans="47:54" ht="22.5" customHeight="1" x14ac:dyDescent="0.25">
      <c r="AU826" s="149"/>
      <c r="AV826" s="149"/>
      <c r="AW826" s="149"/>
      <c r="AX826" s="149"/>
      <c r="AY826" s="149"/>
      <c r="AZ826" s="149"/>
      <c r="BA826" s="149"/>
      <c r="BB826" s="149"/>
    </row>
    <row r="827" spans="47:54" ht="22.5" customHeight="1" x14ac:dyDescent="0.25">
      <c r="AU827" s="149"/>
      <c r="AV827" s="149"/>
      <c r="AW827" s="149"/>
      <c r="AX827" s="149"/>
      <c r="AY827" s="149"/>
      <c r="AZ827" s="149"/>
      <c r="BA827" s="149"/>
      <c r="BB827" s="149"/>
    </row>
    <row r="828" spans="47:54" ht="22.5" customHeight="1" x14ac:dyDescent="0.25">
      <c r="AU828" s="149"/>
      <c r="AV828" s="247"/>
      <c r="AW828" s="149"/>
      <c r="AX828" s="149"/>
      <c r="AY828" s="149"/>
      <c r="AZ828" s="149"/>
      <c r="BA828" s="149"/>
      <c r="BB828" s="149"/>
    </row>
    <row r="829" spans="47:54" ht="22.5" customHeight="1" x14ac:dyDescent="0.25">
      <c r="AU829" s="149"/>
      <c r="AV829" s="149"/>
      <c r="AW829" s="149"/>
      <c r="AX829" s="149"/>
      <c r="AY829" s="149"/>
      <c r="AZ829" s="149"/>
      <c r="BA829" s="149"/>
      <c r="BB829" s="149"/>
    </row>
    <row r="830" spans="47:54" ht="22.5" customHeight="1" x14ac:dyDescent="0.25">
      <c r="AU830" s="149"/>
      <c r="AV830" s="247"/>
      <c r="AW830" s="149"/>
      <c r="AX830" s="149"/>
      <c r="AY830" s="149"/>
      <c r="AZ830" s="149"/>
      <c r="BA830" s="149"/>
      <c r="BB830" s="149"/>
    </row>
    <row r="831" spans="47:54" ht="22.5" customHeight="1" x14ac:dyDescent="0.25">
      <c r="AU831" s="149"/>
      <c r="AV831" s="149"/>
      <c r="AW831" s="149"/>
      <c r="AX831" s="149"/>
      <c r="AY831" s="149"/>
      <c r="AZ831" s="149"/>
      <c r="BA831" s="149"/>
      <c r="BB831" s="149"/>
    </row>
    <row r="832" spans="47:54" ht="22.5" customHeight="1" x14ac:dyDescent="0.25">
      <c r="AU832" s="149"/>
      <c r="AV832" s="149"/>
      <c r="AW832" s="149"/>
      <c r="AX832" s="149"/>
      <c r="AY832" s="149"/>
      <c r="AZ832" s="149"/>
      <c r="BA832" s="149"/>
      <c r="BB832" s="149"/>
    </row>
    <row r="833" spans="47:54" ht="22.5" customHeight="1" x14ac:dyDescent="0.25">
      <c r="AU833" s="149"/>
      <c r="AV833" s="149"/>
      <c r="AW833" s="149"/>
      <c r="AX833" s="149"/>
      <c r="AY833" s="149"/>
      <c r="AZ833" s="149"/>
      <c r="BA833" s="149"/>
      <c r="BB833" s="149"/>
    </row>
    <row r="834" spans="47:54" ht="22.5" customHeight="1" x14ac:dyDescent="0.25">
      <c r="AU834" s="149"/>
      <c r="AV834" s="149"/>
      <c r="AW834" s="149"/>
      <c r="AX834" s="149"/>
      <c r="AY834" s="149"/>
      <c r="AZ834" s="149"/>
      <c r="BA834" s="149"/>
      <c r="BB834" s="149"/>
    </row>
    <row r="835" spans="47:54" ht="22.5" customHeight="1" x14ac:dyDescent="0.25">
      <c r="AU835" s="149"/>
      <c r="AV835" s="149"/>
      <c r="AW835" s="149"/>
      <c r="AX835" s="149"/>
      <c r="AY835" s="149"/>
      <c r="AZ835" s="149"/>
      <c r="BA835" s="149"/>
      <c r="BB835" s="149"/>
    </row>
    <row r="836" spans="47:54" ht="22.5" customHeight="1" x14ac:dyDescent="0.25">
      <c r="AU836" s="149"/>
      <c r="AV836" s="149"/>
      <c r="AW836" s="149"/>
      <c r="AX836" s="149"/>
      <c r="AY836" s="149"/>
      <c r="AZ836" s="149"/>
      <c r="BA836" s="149"/>
      <c r="BB836" s="149"/>
    </row>
    <row r="837" spans="47:54" ht="22.5" customHeight="1" x14ac:dyDescent="0.25">
      <c r="AU837" s="149"/>
      <c r="AV837" s="247"/>
      <c r="AW837" s="149"/>
      <c r="AX837" s="149"/>
      <c r="AY837" s="149"/>
      <c r="AZ837" s="149"/>
      <c r="BA837" s="149"/>
      <c r="BB837" s="149"/>
    </row>
    <row r="838" spans="47:54" ht="22.5" customHeight="1" x14ac:dyDescent="0.25">
      <c r="AU838" s="149"/>
      <c r="AV838" s="149"/>
      <c r="AW838" s="149"/>
      <c r="AX838" s="149"/>
      <c r="AY838" s="149"/>
      <c r="AZ838" s="149"/>
      <c r="BA838" s="149"/>
      <c r="BB838" s="149"/>
    </row>
    <row r="839" spans="47:54" ht="22.5" customHeight="1" x14ac:dyDescent="0.25">
      <c r="AU839" s="149"/>
      <c r="AV839" s="149"/>
      <c r="AW839" s="149"/>
      <c r="AX839" s="149"/>
      <c r="AY839" s="149"/>
      <c r="AZ839" s="149"/>
      <c r="BA839" s="149"/>
      <c r="BB839" s="149"/>
    </row>
    <row r="840" spans="47:54" ht="22.5" customHeight="1" x14ac:dyDescent="0.25">
      <c r="AU840" s="149"/>
      <c r="AV840" s="149"/>
      <c r="AW840" s="149"/>
      <c r="AX840" s="149"/>
      <c r="AY840" s="149"/>
      <c r="AZ840" s="149"/>
      <c r="BA840" s="149"/>
      <c r="BB840" s="149"/>
    </row>
    <row r="841" spans="47:54" ht="22.5" customHeight="1" x14ac:dyDescent="0.25">
      <c r="AU841" s="149"/>
      <c r="AV841" s="149"/>
      <c r="AW841" s="149"/>
      <c r="AX841" s="149"/>
      <c r="AY841" s="149"/>
      <c r="AZ841" s="149"/>
      <c r="BA841" s="149"/>
      <c r="BB841" s="149"/>
    </row>
    <row r="842" spans="47:54" ht="22.5" customHeight="1" x14ac:dyDescent="0.25">
      <c r="AU842" s="149"/>
      <c r="AV842" s="149"/>
      <c r="AW842" s="149"/>
      <c r="AX842" s="149"/>
      <c r="AY842" s="149"/>
      <c r="AZ842" s="149"/>
      <c r="BA842" s="149"/>
      <c r="BB842" s="149"/>
    </row>
    <row r="843" spans="47:54" ht="22.5" customHeight="1" x14ac:dyDescent="0.25">
      <c r="AU843" s="149"/>
      <c r="AV843" s="149"/>
      <c r="AW843" s="149"/>
      <c r="AX843" s="149"/>
      <c r="AY843" s="149"/>
      <c r="AZ843" s="149"/>
      <c r="BA843" s="149"/>
      <c r="BB843" s="149"/>
    </row>
    <row r="844" spans="47:54" ht="22.5" customHeight="1" x14ac:dyDescent="0.25">
      <c r="AU844" s="149"/>
      <c r="AV844" s="149"/>
      <c r="AW844" s="149"/>
      <c r="AX844" s="149"/>
      <c r="AY844" s="149"/>
      <c r="AZ844" s="149"/>
      <c r="BA844" s="149"/>
      <c r="BB844" s="149"/>
    </row>
    <row r="845" spans="47:54" ht="22.5" customHeight="1" x14ac:dyDescent="0.25">
      <c r="AU845" s="149"/>
      <c r="AV845" s="149"/>
      <c r="AW845" s="149"/>
      <c r="AX845" s="149"/>
      <c r="AY845" s="149"/>
      <c r="AZ845" s="149"/>
      <c r="BA845" s="149"/>
      <c r="BB845" s="149"/>
    </row>
    <row r="846" spans="47:54" ht="22.5" customHeight="1" x14ac:dyDescent="0.25">
      <c r="AU846" s="149"/>
      <c r="AV846" s="247"/>
      <c r="AW846" s="149"/>
      <c r="AX846" s="149"/>
      <c r="AY846" s="149"/>
      <c r="AZ846" s="149"/>
      <c r="BA846" s="149"/>
      <c r="BB846" s="149"/>
    </row>
    <row r="847" spans="47:54" ht="22.5" customHeight="1" x14ac:dyDescent="0.25">
      <c r="AU847" s="149"/>
      <c r="AV847" s="149"/>
      <c r="AW847" s="149"/>
      <c r="AX847" s="149"/>
      <c r="AY847" s="149"/>
      <c r="AZ847" s="149"/>
      <c r="BA847" s="149"/>
      <c r="BB847" s="149"/>
    </row>
    <row r="848" spans="47:54" ht="22.5" customHeight="1" x14ac:dyDescent="0.25">
      <c r="AU848" s="149"/>
      <c r="AV848" s="149"/>
      <c r="AW848" s="149"/>
      <c r="AX848" s="149"/>
      <c r="AY848" s="149"/>
      <c r="AZ848" s="149"/>
      <c r="BA848" s="149"/>
      <c r="BB848" s="149"/>
    </row>
    <row r="849" spans="47:54" ht="22.5" customHeight="1" x14ac:dyDescent="0.25">
      <c r="AU849" s="149"/>
      <c r="AV849" s="149"/>
      <c r="AW849" s="149"/>
      <c r="AX849" s="149"/>
      <c r="AY849" s="149"/>
      <c r="AZ849" s="149"/>
      <c r="BA849" s="149"/>
      <c r="BB849" s="149"/>
    </row>
    <row r="850" spans="47:54" ht="22.5" customHeight="1" x14ac:dyDescent="0.25">
      <c r="AU850" s="149"/>
      <c r="AV850" s="149"/>
      <c r="AW850" s="149"/>
      <c r="AX850" s="149"/>
      <c r="AY850" s="149"/>
      <c r="AZ850" s="149"/>
      <c r="BA850" s="149"/>
      <c r="BB850" s="149"/>
    </row>
    <row r="851" spans="47:54" ht="22.5" customHeight="1" x14ac:dyDescent="0.25">
      <c r="AU851" s="149"/>
      <c r="AV851" s="149"/>
      <c r="AW851" s="149"/>
      <c r="AX851" s="149"/>
      <c r="AY851" s="149"/>
      <c r="AZ851" s="149"/>
      <c r="BA851" s="149"/>
      <c r="BB851" s="149"/>
    </row>
    <row r="852" spans="47:54" ht="22.5" customHeight="1" x14ac:dyDescent="0.25">
      <c r="AU852" s="149"/>
      <c r="AV852" s="149"/>
      <c r="AW852" s="149"/>
      <c r="AX852" s="149"/>
      <c r="AY852" s="149"/>
      <c r="AZ852" s="149"/>
      <c r="BA852" s="149"/>
      <c r="BB852" s="149"/>
    </row>
    <row r="853" spans="47:54" ht="22.5" customHeight="1" x14ac:dyDescent="0.25">
      <c r="AU853" s="149"/>
      <c r="AV853" s="149"/>
      <c r="AW853" s="149"/>
      <c r="AX853" s="149"/>
      <c r="AY853" s="149"/>
      <c r="AZ853" s="149"/>
      <c r="BA853" s="149"/>
      <c r="BB853" s="149"/>
    </row>
    <row r="854" spans="47:54" ht="22.5" customHeight="1" x14ac:dyDescent="0.25">
      <c r="AU854" s="149"/>
      <c r="AV854" s="149"/>
      <c r="AW854" s="149"/>
      <c r="AX854" s="149"/>
      <c r="AY854" s="149"/>
      <c r="AZ854" s="149"/>
      <c r="BA854" s="149"/>
      <c r="BB854" s="149"/>
    </row>
    <row r="855" spans="47:54" ht="22.5" customHeight="1" x14ac:dyDescent="0.25">
      <c r="AU855" s="149"/>
      <c r="AV855" s="247"/>
      <c r="AW855" s="149"/>
      <c r="AX855" s="149"/>
      <c r="AY855" s="149"/>
      <c r="AZ855" s="149"/>
      <c r="BA855" s="149"/>
      <c r="BB855" s="149"/>
    </row>
    <row r="856" spans="47:54" ht="22.5" customHeight="1" x14ac:dyDescent="0.25">
      <c r="AU856" s="149"/>
      <c r="AV856" s="149"/>
      <c r="AW856" s="149"/>
      <c r="AX856" s="149"/>
      <c r="AY856" s="149"/>
      <c r="AZ856" s="149"/>
      <c r="BA856" s="149"/>
      <c r="BB856" s="149"/>
    </row>
    <row r="857" spans="47:54" ht="22.5" customHeight="1" x14ac:dyDescent="0.25">
      <c r="AU857" s="149"/>
      <c r="AV857" s="149"/>
      <c r="AW857" s="149"/>
      <c r="AX857" s="149"/>
      <c r="AY857" s="149"/>
      <c r="AZ857" s="149"/>
      <c r="BA857" s="149"/>
      <c r="BB857" s="149"/>
    </row>
    <row r="858" spans="47:54" ht="22.5" customHeight="1" x14ac:dyDescent="0.25">
      <c r="AU858" s="149"/>
      <c r="AV858" s="149"/>
      <c r="AW858" s="149"/>
      <c r="AX858" s="149"/>
      <c r="AY858" s="149"/>
      <c r="AZ858" s="149"/>
      <c r="BA858" s="149"/>
      <c r="BB858" s="149"/>
    </row>
    <row r="859" spans="47:54" ht="22.5" customHeight="1" x14ac:dyDescent="0.25">
      <c r="AU859" s="149"/>
      <c r="AV859" s="149"/>
      <c r="AW859" s="149"/>
      <c r="AX859" s="149"/>
      <c r="AY859" s="149"/>
      <c r="AZ859" s="149"/>
      <c r="BA859" s="149"/>
      <c r="BB859" s="149"/>
    </row>
    <row r="860" spans="47:54" ht="22.5" customHeight="1" x14ac:dyDescent="0.25">
      <c r="AU860" s="149"/>
      <c r="AV860" s="149"/>
      <c r="AW860" s="149"/>
      <c r="AX860" s="149"/>
      <c r="AY860" s="149"/>
      <c r="AZ860" s="149"/>
      <c r="BA860" s="149"/>
      <c r="BB860" s="149"/>
    </row>
    <row r="861" spans="47:54" ht="22.5" customHeight="1" x14ac:dyDescent="0.25">
      <c r="AU861" s="149"/>
      <c r="AV861" s="149"/>
      <c r="AW861" s="149"/>
      <c r="AX861" s="149"/>
      <c r="AY861" s="149"/>
      <c r="AZ861" s="149"/>
      <c r="BA861" s="149"/>
      <c r="BB861" s="149"/>
    </row>
    <row r="862" spans="47:54" ht="22.5" customHeight="1" x14ac:dyDescent="0.25">
      <c r="AU862" s="149"/>
      <c r="AV862" s="149"/>
      <c r="AW862" s="149"/>
      <c r="AX862" s="149"/>
      <c r="AY862" s="149"/>
      <c r="AZ862" s="149"/>
      <c r="BA862" s="149"/>
      <c r="BB862" s="149"/>
    </row>
    <row r="863" spans="47:54" ht="22.5" customHeight="1" x14ac:dyDescent="0.25">
      <c r="AU863" s="149"/>
      <c r="AV863" s="149"/>
      <c r="AW863" s="149"/>
      <c r="AX863" s="149"/>
      <c r="AY863" s="149"/>
      <c r="AZ863" s="149"/>
      <c r="BA863" s="149"/>
      <c r="BB863" s="149"/>
    </row>
    <row r="864" spans="47:54" ht="22.5" customHeight="1" x14ac:dyDescent="0.25">
      <c r="AU864" s="149"/>
      <c r="AV864" s="247"/>
      <c r="AW864" s="149"/>
      <c r="AX864" s="149"/>
      <c r="AY864" s="149"/>
      <c r="AZ864" s="149"/>
      <c r="BA864" s="149"/>
      <c r="BB864" s="149"/>
    </row>
    <row r="865" spans="47:54" ht="22.5" customHeight="1" x14ac:dyDescent="0.25">
      <c r="AU865" s="149"/>
      <c r="AV865" s="149"/>
      <c r="AW865" s="149"/>
      <c r="AX865" s="149"/>
      <c r="AY865" s="149"/>
      <c r="AZ865" s="149"/>
      <c r="BA865" s="149"/>
      <c r="BB865" s="149"/>
    </row>
    <row r="866" spans="47:54" ht="22.5" customHeight="1" x14ac:dyDescent="0.25">
      <c r="AU866" s="149"/>
      <c r="AV866" s="149"/>
      <c r="AW866" s="149"/>
      <c r="AX866" s="149"/>
      <c r="AY866" s="149"/>
      <c r="AZ866" s="149"/>
      <c r="BA866" s="149"/>
      <c r="BB866" s="149"/>
    </row>
    <row r="867" spans="47:54" ht="22.5" customHeight="1" x14ac:dyDescent="0.25">
      <c r="AU867" s="149"/>
      <c r="AV867" s="149"/>
      <c r="AW867" s="149"/>
      <c r="AX867" s="149"/>
      <c r="AY867" s="149"/>
      <c r="AZ867" s="149"/>
      <c r="BA867" s="149"/>
      <c r="BB867" s="149"/>
    </row>
    <row r="868" spans="47:54" ht="22.5" customHeight="1" x14ac:dyDescent="0.25">
      <c r="AU868" s="149"/>
      <c r="AV868" s="149"/>
      <c r="AW868" s="149"/>
      <c r="AX868" s="149"/>
      <c r="AY868" s="149"/>
      <c r="AZ868" s="149"/>
      <c r="BA868" s="149"/>
      <c r="BB868" s="149"/>
    </row>
    <row r="869" spans="47:54" ht="22.5" customHeight="1" x14ac:dyDescent="0.25">
      <c r="AU869" s="149"/>
      <c r="AV869" s="149"/>
      <c r="AW869" s="149"/>
      <c r="AX869" s="149"/>
      <c r="AY869" s="149"/>
      <c r="AZ869" s="149"/>
      <c r="BA869" s="149"/>
      <c r="BB869" s="149"/>
    </row>
    <row r="870" spans="47:54" ht="22.5" customHeight="1" x14ac:dyDescent="0.25">
      <c r="AU870" s="149"/>
      <c r="AV870" s="149"/>
      <c r="AW870" s="149"/>
      <c r="AX870" s="149"/>
      <c r="AY870" s="149"/>
      <c r="AZ870" s="149"/>
      <c r="BA870" s="149"/>
      <c r="BB870" s="149"/>
    </row>
    <row r="871" spans="47:54" ht="22.5" customHeight="1" x14ac:dyDescent="0.25">
      <c r="AU871" s="149"/>
      <c r="AV871" s="149"/>
      <c r="AW871" s="149"/>
      <c r="AX871" s="149"/>
      <c r="AY871" s="149"/>
      <c r="AZ871" s="149"/>
      <c r="BA871" s="149"/>
      <c r="BB871" s="149"/>
    </row>
    <row r="872" spans="47:54" ht="22.5" customHeight="1" x14ac:dyDescent="0.25">
      <c r="AU872" s="149"/>
      <c r="AV872" s="149"/>
      <c r="AW872" s="149"/>
      <c r="AX872" s="149"/>
      <c r="AY872" s="149"/>
      <c r="AZ872" s="149"/>
      <c r="BA872" s="149"/>
      <c r="BB872" s="149"/>
    </row>
    <row r="873" spans="47:54" ht="22.5" customHeight="1" x14ac:dyDescent="0.25">
      <c r="AU873" s="149"/>
      <c r="AV873" s="247"/>
      <c r="AW873" s="149"/>
      <c r="AX873" s="149"/>
      <c r="AY873" s="149"/>
      <c r="AZ873" s="149"/>
      <c r="BA873" s="149"/>
      <c r="BB873" s="149"/>
    </row>
    <row r="874" spans="47:54" ht="22.5" customHeight="1" x14ac:dyDescent="0.25">
      <c r="AU874" s="149"/>
      <c r="AV874" s="149"/>
      <c r="AW874" s="149"/>
      <c r="AX874" s="149"/>
      <c r="AY874" s="149"/>
      <c r="AZ874" s="149"/>
      <c r="BA874" s="149"/>
      <c r="BB874" s="149"/>
    </row>
    <row r="875" spans="47:54" ht="22.5" customHeight="1" x14ac:dyDescent="0.25">
      <c r="AU875" s="149"/>
      <c r="AV875" s="149"/>
      <c r="AW875" s="149"/>
      <c r="AX875" s="149"/>
      <c r="AY875" s="149"/>
      <c r="AZ875" s="149"/>
      <c r="BA875" s="149"/>
      <c r="BB875" s="149"/>
    </row>
    <row r="876" spans="47:54" ht="22.5" customHeight="1" x14ac:dyDescent="0.25">
      <c r="AU876" s="149"/>
      <c r="AV876" s="149"/>
      <c r="AW876" s="149"/>
      <c r="AX876" s="149"/>
      <c r="AY876" s="149"/>
      <c r="AZ876" s="149"/>
      <c r="BA876" s="149"/>
      <c r="BB876" s="149"/>
    </row>
    <row r="877" spans="47:54" ht="22.5" customHeight="1" x14ac:dyDescent="0.25">
      <c r="AU877" s="149"/>
      <c r="AV877" s="149"/>
      <c r="AW877" s="149"/>
      <c r="AX877" s="149"/>
      <c r="AY877" s="149"/>
      <c r="AZ877" s="149"/>
      <c r="BA877" s="149"/>
      <c r="BB877" s="149"/>
    </row>
    <row r="878" spans="47:54" ht="22.5" customHeight="1" x14ac:dyDescent="0.25">
      <c r="AU878" s="149"/>
      <c r="AV878" s="149"/>
      <c r="AW878" s="149"/>
      <c r="AX878" s="149"/>
      <c r="AY878" s="149"/>
      <c r="AZ878" s="149"/>
      <c r="BA878" s="149"/>
      <c r="BB878" s="149"/>
    </row>
    <row r="879" spans="47:54" ht="22.5" customHeight="1" x14ac:dyDescent="0.25">
      <c r="AU879" s="149"/>
      <c r="AV879" s="149"/>
      <c r="AW879" s="149"/>
      <c r="AX879" s="149"/>
      <c r="AY879" s="149"/>
      <c r="AZ879" s="149"/>
      <c r="BA879" s="149"/>
      <c r="BB879" s="149"/>
    </row>
    <row r="880" spans="47:54" ht="22.5" customHeight="1" x14ac:dyDescent="0.25">
      <c r="AU880" s="149"/>
      <c r="AV880" s="149"/>
      <c r="AW880" s="149"/>
      <c r="AX880" s="149"/>
      <c r="AY880" s="149"/>
      <c r="AZ880" s="149"/>
      <c r="BA880" s="149"/>
      <c r="BB880" s="149"/>
    </row>
    <row r="881" spans="47:54" ht="22.5" customHeight="1" x14ac:dyDescent="0.25">
      <c r="AU881" s="149"/>
      <c r="AV881" s="149"/>
      <c r="AW881" s="149"/>
      <c r="AX881" s="149"/>
      <c r="AY881" s="149"/>
      <c r="AZ881" s="149"/>
      <c r="BA881" s="149"/>
      <c r="BB881" s="149"/>
    </row>
    <row r="882" spans="47:54" ht="22.5" customHeight="1" x14ac:dyDescent="0.25">
      <c r="AU882" s="149"/>
      <c r="AV882" s="247"/>
      <c r="AW882" s="149"/>
      <c r="AX882" s="149"/>
      <c r="AY882" s="149"/>
      <c r="AZ882" s="149"/>
      <c r="BA882" s="149"/>
      <c r="BB882" s="149"/>
    </row>
    <row r="883" spans="47:54" ht="22.5" customHeight="1" x14ac:dyDescent="0.25">
      <c r="AU883" s="149"/>
      <c r="AV883" s="149"/>
      <c r="AW883" s="149"/>
      <c r="AX883" s="149"/>
      <c r="AY883" s="149"/>
      <c r="AZ883" s="149"/>
      <c r="BA883" s="149"/>
      <c r="BB883" s="149"/>
    </row>
  </sheetData>
  <mergeCells count="782">
    <mergeCell ref="Q46:Q47"/>
    <mergeCell ref="BI149:BL149"/>
    <mergeCell ref="CE149:CH149"/>
    <mergeCell ref="U43:V43"/>
    <mergeCell ref="Q48:Q49"/>
    <mergeCell ref="R48:R49"/>
    <mergeCell ref="G46:G47"/>
    <mergeCell ref="H46:H47"/>
    <mergeCell ref="K46:K47"/>
    <mergeCell ref="M46:M47"/>
    <mergeCell ref="O46:O47"/>
    <mergeCell ref="P46:P47"/>
    <mergeCell ref="G42:G43"/>
    <mergeCell ref="H42:H43"/>
    <mergeCell ref="K42:K43"/>
    <mergeCell ref="M42:M43"/>
    <mergeCell ref="O42:O43"/>
    <mergeCell ref="P42:P43"/>
    <mergeCell ref="U44:V44"/>
    <mergeCell ref="BE47:BG48"/>
    <mergeCell ref="BI47:BL48"/>
    <mergeCell ref="BS47:BT48"/>
    <mergeCell ref="G48:G49"/>
    <mergeCell ref="H48:H49"/>
    <mergeCell ref="G40:G41"/>
    <mergeCell ref="H40:H41"/>
    <mergeCell ref="K40:K41"/>
    <mergeCell ref="M40:M41"/>
    <mergeCell ref="O40:O41"/>
    <mergeCell ref="P40:P41"/>
    <mergeCell ref="G36:G37"/>
    <mergeCell ref="H36:H37"/>
    <mergeCell ref="K36:K37"/>
    <mergeCell ref="M36:M37"/>
    <mergeCell ref="O36:O37"/>
    <mergeCell ref="P36:P37"/>
    <mergeCell ref="G32:G33"/>
    <mergeCell ref="H32:H33"/>
    <mergeCell ref="K32:K33"/>
    <mergeCell ref="M32:M33"/>
    <mergeCell ref="O32:O33"/>
    <mergeCell ref="P32:P33"/>
    <mergeCell ref="G30:G31"/>
    <mergeCell ref="H30:H31"/>
    <mergeCell ref="K30:K31"/>
    <mergeCell ref="M30:M31"/>
    <mergeCell ref="O30:O31"/>
    <mergeCell ref="P30:P31"/>
    <mergeCell ref="G22:G23"/>
    <mergeCell ref="H22:H23"/>
    <mergeCell ref="M22:M23"/>
    <mergeCell ref="O22:O23"/>
    <mergeCell ref="P22:P23"/>
    <mergeCell ref="Q22:Q23"/>
    <mergeCell ref="G20:G21"/>
    <mergeCell ref="H20:H21"/>
    <mergeCell ref="M20:M21"/>
    <mergeCell ref="O20:O21"/>
    <mergeCell ref="P20:P21"/>
    <mergeCell ref="Q20:Q21"/>
    <mergeCell ref="M18:M19"/>
    <mergeCell ref="O18:O19"/>
    <mergeCell ref="P18:P19"/>
    <mergeCell ref="Q18:Q19"/>
    <mergeCell ref="G16:G17"/>
    <mergeCell ref="H16:H17"/>
    <mergeCell ref="M16:M17"/>
    <mergeCell ref="O16:O17"/>
    <mergeCell ref="P16:P17"/>
    <mergeCell ref="Q16:Q17"/>
    <mergeCell ref="M4:M5"/>
    <mergeCell ref="O4:O5"/>
    <mergeCell ref="P4:P5"/>
    <mergeCell ref="Q4:Q5"/>
    <mergeCell ref="G14:G15"/>
    <mergeCell ref="H14:H15"/>
    <mergeCell ref="M14:M15"/>
    <mergeCell ref="O14:O15"/>
    <mergeCell ref="P14:P15"/>
    <mergeCell ref="Q14:Q15"/>
    <mergeCell ref="CO265:CP266"/>
    <mergeCell ref="CQ265:CS266"/>
    <mergeCell ref="CT265:CU266"/>
    <mergeCell ref="BI267:BJ267"/>
    <mergeCell ref="BM267:BY267"/>
    <mergeCell ref="CE267:CF267"/>
    <mergeCell ref="CI267:CU267"/>
    <mergeCell ref="BE265:BG266"/>
    <mergeCell ref="BH265:BI266"/>
    <mergeCell ref="BS265:BT266"/>
    <mergeCell ref="BU265:BY266"/>
    <mergeCell ref="BZ265:CB266"/>
    <mergeCell ref="CK265:CN266"/>
    <mergeCell ref="CO256:CP257"/>
    <mergeCell ref="CQ256:CS257"/>
    <mergeCell ref="CT256:CU257"/>
    <mergeCell ref="BI258:BJ258"/>
    <mergeCell ref="BM258:BY258"/>
    <mergeCell ref="CE258:CF258"/>
    <mergeCell ref="CI258:CU258"/>
    <mergeCell ref="BE256:BG257"/>
    <mergeCell ref="BH256:BI257"/>
    <mergeCell ref="BS256:BT257"/>
    <mergeCell ref="BU256:BY257"/>
    <mergeCell ref="BZ256:CB257"/>
    <mergeCell ref="CK256:CN257"/>
    <mergeCell ref="CO247:CP248"/>
    <mergeCell ref="CQ247:CS248"/>
    <mergeCell ref="CT247:CU248"/>
    <mergeCell ref="BI249:BJ249"/>
    <mergeCell ref="BM249:BY249"/>
    <mergeCell ref="CE249:CF249"/>
    <mergeCell ref="CI249:CU249"/>
    <mergeCell ref="BE247:BG248"/>
    <mergeCell ref="BH247:BI248"/>
    <mergeCell ref="BS247:BT248"/>
    <mergeCell ref="BU247:BY248"/>
    <mergeCell ref="BZ247:CB248"/>
    <mergeCell ref="CK247:CN248"/>
    <mergeCell ref="CO238:CP239"/>
    <mergeCell ref="CQ238:CS239"/>
    <mergeCell ref="CT238:CU239"/>
    <mergeCell ref="BI240:BJ240"/>
    <mergeCell ref="BM240:BY240"/>
    <mergeCell ref="CE240:CF240"/>
    <mergeCell ref="CI240:CU240"/>
    <mergeCell ref="BE238:BG239"/>
    <mergeCell ref="BH238:BI239"/>
    <mergeCell ref="BS238:BT239"/>
    <mergeCell ref="BU238:BY239"/>
    <mergeCell ref="BZ238:CB239"/>
    <mergeCell ref="CK238:CN239"/>
    <mergeCell ref="CO229:CP230"/>
    <mergeCell ref="CQ229:CS230"/>
    <mergeCell ref="CT229:CU230"/>
    <mergeCell ref="BI231:BJ231"/>
    <mergeCell ref="BM231:BY231"/>
    <mergeCell ref="CE231:CF231"/>
    <mergeCell ref="CI231:CU231"/>
    <mergeCell ref="BE229:BG230"/>
    <mergeCell ref="BH229:BI230"/>
    <mergeCell ref="BS229:BT230"/>
    <mergeCell ref="BU229:BY230"/>
    <mergeCell ref="BZ229:CB230"/>
    <mergeCell ref="CK229:CN230"/>
    <mergeCell ref="CO220:CP221"/>
    <mergeCell ref="CQ220:CS221"/>
    <mergeCell ref="CT220:CU221"/>
    <mergeCell ref="BI222:BJ222"/>
    <mergeCell ref="BM222:BY222"/>
    <mergeCell ref="CE222:CF222"/>
    <mergeCell ref="CI222:CU222"/>
    <mergeCell ref="BE220:BG221"/>
    <mergeCell ref="BH220:BI221"/>
    <mergeCell ref="BS220:BT221"/>
    <mergeCell ref="BU220:BY221"/>
    <mergeCell ref="BZ220:CB221"/>
    <mergeCell ref="CK220:CN221"/>
    <mergeCell ref="CO211:CP212"/>
    <mergeCell ref="CQ211:CS212"/>
    <mergeCell ref="CT211:CU212"/>
    <mergeCell ref="CI213:CU213"/>
    <mergeCell ref="BI213:BL213"/>
    <mergeCell ref="CE213:CH213"/>
    <mergeCell ref="BE211:BG212"/>
    <mergeCell ref="BI211:BL212"/>
    <mergeCell ref="BS211:BT212"/>
    <mergeCell ref="BU211:BY212"/>
    <mergeCell ref="BZ211:CB212"/>
    <mergeCell ref="CK211:CN212"/>
    <mergeCell ref="CO202:CP203"/>
    <mergeCell ref="CQ202:CS203"/>
    <mergeCell ref="CT202:CU203"/>
    <mergeCell ref="CI204:CU204"/>
    <mergeCell ref="BI204:BL204"/>
    <mergeCell ref="CE204:CH204"/>
    <mergeCell ref="BE202:BG203"/>
    <mergeCell ref="BI202:BL203"/>
    <mergeCell ref="BS202:BT203"/>
    <mergeCell ref="BU202:BY203"/>
    <mergeCell ref="BZ202:CB203"/>
    <mergeCell ref="CK202:CN203"/>
    <mergeCell ref="CO193:CP194"/>
    <mergeCell ref="CQ193:CS194"/>
    <mergeCell ref="CT193:CU194"/>
    <mergeCell ref="CI195:CU195"/>
    <mergeCell ref="BI195:BL195"/>
    <mergeCell ref="CE195:CH195"/>
    <mergeCell ref="BE193:BG194"/>
    <mergeCell ref="BI193:BL194"/>
    <mergeCell ref="BS193:BT194"/>
    <mergeCell ref="BU193:BY194"/>
    <mergeCell ref="BZ193:CB194"/>
    <mergeCell ref="CK193:CN194"/>
    <mergeCell ref="CO184:CP185"/>
    <mergeCell ref="CQ184:CS185"/>
    <mergeCell ref="CT184:CU185"/>
    <mergeCell ref="CI186:CU186"/>
    <mergeCell ref="BI186:BL186"/>
    <mergeCell ref="CE186:CH186"/>
    <mergeCell ref="BE184:BG185"/>
    <mergeCell ref="BI184:BL185"/>
    <mergeCell ref="BS184:BT185"/>
    <mergeCell ref="BU184:BY185"/>
    <mergeCell ref="BZ184:CB185"/>
    <mergeCell ref="CK184:CN185"/>
    <mergeCell ref="CO174:CP175"/>
    <mergeCell ref="CQ174:CS175"/>
    <mergeCell ref="CT174:CU175"/>
    <mergeCell ref="CI176:CU176"/>
    <mergeCell ref="BE174:BG175"/>
    <mergeCell ref="BI174:BL175"/>
    <mergeCell ref="BS174:BT175"/>
    <mergeCell ref="BU174:BY175"/>
    <mergeCell ref="BZ174:CB175"/>
    <mergeCell ref="CK174:CN175"/>
    <mergeCell ref="BI176:BL176"/>
    <mergeCell ref="CE176:CH176"/>
    <mergeCell ref="CO165:CP166"/>
    <mergeCell ref="CQ165:CS166"/>
    <mergeCell ref="CT165:CU166"/>
    <mergeCell ref="CI167:CU167"/>
    <mergeCell ref="BE165:BG166"/>
    <mergeCell ref="BI165:BL166"/>
    <mergeCell ref="BS165:BT166"/>
    <mergeCell ref="BU165:BY166"/>
    <mergeCell ref="BZ165:CB166"/>
    <mergeCell ref="CK165:CN166"/>
    <mergeCell ref="BI167:BL167"/>
    <mergeCell ref="CE167:CH167"/>
    <mergeCell ref="CO156:CP157"/>
    <mergeCell ref="CQ156:CS157"/>
    <mergeCell ref="CT156:CU157"/>
    <mergeCell ref="CI158:CU158"/>
    <mergeCell ref="BE156:BG157"/>
    <mergeCell ref="BI156:BL157"/>
    <mergeCell ref="BS156:BT157"/>
    <mergeCell ref="BU156:BY157"/>
    <mergeCell ref="BZ156:CB157"/>
    <mergeCell ref="CK156:CN157"/>
    <mergeCell ref="BI158:BL158"/>
    <mergeCell ref="CE158:CH158"/>
    <mergeCell ref="CO147:CP148"/>
    <mergeCell ref="CQ147:CS148"/>
    <mergeCell ref="CT147:CU148"/>
    <mergeCell ref="CI149:CU149"/>
    <mergeCell ref="BE147:BG148"/>
    <mergeCell ref="BI147:BL148"/>
    <mergeCell ref="BS147:BT148"/>
    <mergeCell ref="BU147:BY148"/>
    <mergeCell ref="BZ147:CB148"/>
    <mergeCell ref="CK147:CN148"/>
    <mergeCell ref="CO138:CP139"/>
    <mergeCell ref="CQ138:CS139"/>
    <mergeCell ref="CT138:CU139"/>
    <mergeCell ref="BI140:BJ140"/>
    <mergeCell ref="BM140:BY140"/>
    <mergeCell ref="CE140:CF140"/>
    <mergeCell ref="CI140:CU140"/>
    <mergeCell ref="BE138:BG139"/>
    <mergeCell ref="BI138:BL139"/>
    <mergeCell ref="BS138:BT139"/>
    <mergeCell ref="BU138:BY139"/>
    <mergeCell ref="BZ138:CB139"/>
    <mergeCell ref="CK138:CN139"/>
    <mergeCell ref="CO129:CP130"/>
    <mergeCell ref="CQ129:CS130"/>
    <mergeCell ref="CT129:CU130"/>
    <mergeCell ref="BI131:BJ131"/>
    <mergeCell ref="BM131:BY131"/>
    <mergeCell ref="CE131:CF131"/>
    <mergeCell ref="CI131:CU131"/>
    <mergeCell ref="BE129:BG130"/>
    <mergeCell ref="BI129:BL130"/>
    <mergeCell ref="BS129:BT130"/>
    <mergeCell ref="BU129:BY130"/>
    <mergeCell ref="BZ129:CB130"/>
    <mergeCell ref="CK129:CN130"/>
    <mergeCell ref="CO120:CP121"/>
    <mergeCell ref="CQ120:CS121"/>
    <mergeCell ref="CT120:CU121"/>
    <mergeCell ref="BI122:BJ122"/>
    <mergeCell ref="BM122:BY122"/>
    <mergeCell ref="CE122:CF122"/>
    <mergeCell ref="CI122:CU122"/>
    <mergeCell ref="BE120:BG121"/>
    <mergeCell ref="BI120:BL121"/>
    <mergeCell ref="BS120:BT121"/>
    <mergeCell ref="BU120:BY121"/>
    <mergeCell ref="BZ120:CB121"/>
    <mergeCell ref="CK120:CN121"/>
    <mergeCell ref="CO111:CP112"/>
    <mergeCell ref="CQ111:CS112"/>
    <mergeCell ref="CT111:CU112"/>
    <mergeCell ref="BI113:BJ113"/>
    <mergeCell ref="BM113:BY113"/>
    <mergeCell ref="CE113:CF113"/>
    <mergeCell ref="CI113:CU113"/>
    <mergeCell ref="BE111:BG112"/>
    <mergeCell ref="BI111:BL112"/>
    <mergeCell ref="BS111:BT112"/>
    <mergeCell ref="BU111:BY112"/>
    <mergeCell ref="BZ111:CB112"/>
    <mergeCell ref="CK111:CN112"/>
    <mergeCell ref="CO102:CP103"/>
    <mergeCell ref="CQ102:CS103"/>
    <mergeCell ref="CT102:CU103"/>
    <mergeCell ref="BI104:BJ104"/>
    <mergeCell ref="BM104:BY104"/>
    <mergeCell ref="CE104:CF104"/>
    <mergeCell ref="CI104:CU104"/>
    <mergeCell ref="BE102:BG103"/>
    <mergeCell ref="BI102:BL103"/>
    <mergeCell ref="BS102:BT103"/>
    <mergeCell ref="BU102:BY103"/>
    <mergeCell ref="BZ102:CB103"/>
    <mergeCell ref="CK102:CN103"/>
    <mergeCell ref="CO93:CP94"/>
    <mergeCell ref="CQ93:CS94"/>
    <mergeCell ref="CT93:CU94"/>
    <mergeCell ref="BI95:BJ95"/>
    <mergeCell ref="BM95:BY95"/>
    <mergeCell ref="CE95:CF95"/>
    <mergeCell ref="CI95:CU95"/>
    <mergeCell ref="BE93:BG94"/>
    <mergeCell ref="BI93:BL94"/>
    <mergeCell ref="BS93:BT94"/>
    <mergeCell ref="BU93:BY94"/>
    <mergeCell ref="BZ93:CB94"/>
    <mergeCell ref="CK93:CN94"/>
    <mergeCell ref="CO83:CP84"/>
    <mergeCell ref="CQ83:CS84"/>
    <mergeCell ref="CT83:CU84"/>
    <mergeCell ref="BI85:BJ85"/>
    <mergeCell ref="BM85:BY85"/>
    <mergeCell ref="CE85:CF85"/>
    <mergeCell ref="CI85:CU85"/>
    <mergeCell ref="BE83:BG84"/>
    <mergeCell ref="BI83:BL84"/>
    <mergeCell ref="BS83:BT84"/>
    <mergeCell ref="BU83:BY84"/>
    <mergeCell ref="BZ83:CB84"/>
    <mergeCell ref="CK83:CN84"/>
    <mergeCell ref="CO74:CP75"/>
    <mergeCell ref="CQ74:CS75"/>
    <mergeCell ref="CT74:CU75"/>
    <mergeCell ref="BI76:BJ76"/>
    <mergeCell ref="BM76:BY76"/>
    <mergeCell ref="CE76:CF76"/>
    <mergeCell ref="CI76:CU76"/>
    <mergeCell ref="BE74:BG75"/>
    <mergeCell ref="BI74:BL75"/>
    <mergeCell ref="BS74:BT75"/>
    <mergeCell ref="BU74:BY75"/>
    <mergeCell ref="BZ74:CB75"/>
    <mergeCell ref="CK74:CN75"/>
    <mergeCell ref="CO65:CP66"/>
    <mergeCell ref="CQ65:CS66"/>
    <mergeCell ref="CT65:CU66"/>
    <mergeCell ref="BI67:BJ67"/>
    <mergeCell ref="BM67:BY67"/>
    <mergeCell ref="CE67:CF67"/>
    <mergeCell ref="CI67:CU67"/>
    <mergeCell ref="BE65:BG66"/>
    <mergeCell ref="BI65:BL66"/>
    <mergeCell ref="BS65:BT66"/>
    <mergeCell ref="BU65:BY66"/>
    <mergeCell ref="BZ65:CB66"/>
    <mergeCell ref="CK65:CN66"/>
    <mergeCell ref="CO56:CP57"/>
    <mergeCell ref="CQ56:CS57"/>
    <mergeCell ref="CT56:CU57"/>
    <mergeCell ref="BI58:BJ58"/>
    <mergeCell ref="BM58:BY58"/>
    <mergeCell ref="CE58:CF58"/>
    <mergeCell ref="CI58:CU58"/>
    <mergeCell ref="BE56:BG57"/>
    <mergeCell ref="BI56:BL57"/>
    <mergeCell ref="BS56:BT57"/>
    <mergeCell ref="BU56:BY57"/>
    <mergeCell ref="BZ56:CB57"/>
    <mergeCell ref="CK56:CN57"/>
    <mergeCell ref="CI49:CU49"/>
    <mergeCell ref="U47:V47"/>
    <mergeCell ref="U45:V45"/>
    <mergeCell ref="U46:V46"/>
    <mergeCell ref="BI49:BJ49"/>
    <mergeCell ref="BM49:BY49"/>
    <mergeCell ref="CE49:CF49"/>
    <mergeCell ref="BU47:BY48"/>
    <mergeCell ref="BZ47:CB48"/>
    <mergeCell ref="CK47:CN48"/>
    <mergeCell ref="CO47:CP48"/>
    <mergeCell ref="CQ47:CS48"/>
    <mergeCell ref="CT47:CU48"/>
    <mergeCell ref="U41:V41"/>
    <mergeCell ref="U42:V42"/>
    <mergeCell ref="U40:V40"/>
    <mergeCell ref="BI40:BJ40"/>
    <mergeCell ref="BM40:BY40"/>
    <mergeCell ref="CE40:CF40"/>
    <mergeCell ref="CI40:CU40"/>
    <mergeCell ref="T38:Z38"/>
    <mergeCell ref="R40:R41"/>
    <mergeCell ref="CO38:CP39"/>
    <mergeCell ref="CQ38:CS39"/>
    <mergeCell ref="CT38:CU39"/>
    <mergeCell ref="BE38:BG39"/>
    <mergeCell ref="BI38:BL39"/>
    <mergeCell ref="BS38:BT39"/>
    <mergeCell ref="BU38:BY39"/>
    <mergeCell ref="BZ38:CB39"/>
    <mergeCell ref="CK38:CN39"/>
    <mergeCell ref="AJ33:AJ34"/>
    <mergeCell ref="T35:T36"/>
    <mergeCell ref="U35:U36"/>
    <mergeCell ref="V35:V36"/>
    <mergeCell ref="AD33:AD34"/>
    <mergeCell ref="AE33:AE34"/>
    <mergeCell ref="AF33:AF34"/>
    <mergeCell ref="AG33:AG34"/>
    <mergeCell ref="AH33:AH34"/>
    <mergeCell ref="AI33:AI34"/>
    <mergeCell ref="V33:V34"/>
    <mergeCell ref="W33:W34"/>
    <mergeCell ref="X33:X34"/>
    <mergeCell ref="Y33:AA34"/>
    <mergeCell ref="AB33:AB34"/>
    <mergeCell ref="AC33:AC34"/>
    <mergeCell ref="AE35:AE36"/>
    <mergeCell ref="AF35:AF36"/>
    <mergeCell ref="AG35:AG36"/>
    <mergeCell ref="AH35:AH36"/>
    <mergeCell ref="AI35:AI36"/>
    <mergeCell ref="AJ35:AJ36"/>
    <mergeCell ref="W35:W36"/>
    <mergeCell ref="X35:X36"/>
    <mergeCell ref="AJ26:AJ27"/>
    <mergeCell ref="BE29:BG30"/>
    <mergeCell ref="BI29:BL30"/>
    <mergeCell ref="Y26:Y27"/>
    <mergeCell ref="Z26:Z27"/>
    <mergeCell ref="AA26:AA27"/>
    <mergeCell ref="V30:X30"/>
    <mergeCell ref="Y30:AA30"/>
    <mergeCell ref="AB30:AD30"/>
    <mergeCell ref="Y29:AA29"/>
    <mergeCell ref="AB29:AD29"/>
    <mergeCell ref="AE29:AG30"/>
    <mergeCell ref="AH29:AH30"/>
    <mergeCell ref="AI29:AI30"/>
    <mergeCell ref="AJ29:AJ30"/>
    <mergeCell ref="CE31:CF31"/>
    <mergeCell ref="CI31:CU31"/>
    <mergeCell ref="T29:U30"/>
    <mergeCell ref="V29:X29"/>
    <mergeCell ref="CT29:CU30"/>
    <mergeCell ref="BI31:BJ31"/>
    <mergeCell ref="BM31:BY31"/>
    <mergeCell ref="BS29:BT30"/>
    <mergeCell ref="BU29:BY30"/>
    <mergeCell ref="BZ29:CB30"/>
    <mergeCell ref="CK29:CN30"/>
    <mergeCell ref="CO29:CP30"/>
    <mergeCell ref="CQ29:CS30"/>
    <mergeCell ref="T31:T32"/>
    <mergeCell ref="AI31:AI32"/>
    <mergeCell ref="AJ31:AJ32"/>
    <mergeCell ref="AC31:AC32"/>
    <mergeCell ref="AD31:AD32"/>
    <mergeCell ref="AE31:AE32"/>
    <mergeCell ref="AF31:AF32"/>
    <mergeCell ref="AG31:AG32"/>
    <mergeCell ref="AH31:AH32"/>
    <mergeCell ref="U31:U32"/>
    <mergeCell ref="K48:K49"/>
    <mergeCell ref="M48:M49"/>
    <mergeCell ref="O48:O49"/>
    <mergeCell ref="P48:P49"/>
    <mergeCell ref="AH20:AH21"/>
    <mergeCell ref="AI20:AI21"/>
    <mergeCell ref="AJ20:AJ21"/>
    <mergeCell ref="Q44:Q45"/>
    <mergeCell ref="T20:U21"/>
    <mergeCell ref="V20:X20"/>
    <mergeCell ref="Y20:AA20"/>
    <mergeCell ref="AF22:AF23"/>
    <mergeCell ref="AG22:AG23"/>
    <mergeCell ref="AH22:AH23"/>
    <mergeCell ref="AI22:AI23"/>
    <mergeCell ref="AJ22:AJ23"/>
    <mergeCell ref="T24:T25"/>
    <mergeCell ref="U24:U25"/>
    <mergeCell ref="V24:V25"/>
    <mergeCell ref="W24:W25"/>
    <mergeCell ref="X24:X25"/>
    <mergeCell ref="Z22:Z23"/>
    <mergeCell ref="AH26:AH27"/>
    <mergeCell ref="AI26:AI27"/>
    <mergeCell ref="G44:G45"/>
    <mergeCell ref="H44:H45"/>
    <mergeCell ref="K44:K45"/>
    <mergeCell ref="M44:M45"/>
    <mergeCell ref="O44:O45"/>
    <mergeCell ref="P44:P45"/>
    <mergeCell ref="BU20:BY21"/>
    <mergeCell ref="Q36:Q37"/>
    <mergeCell ref="R36:R37"/>
    <mergeCell ref="Q40:Q41"/>
    <mergeCell ref="Q42:Q43"/>
    <mergeCell ref="V21:X21"/>
    <mergeCell ref="Y21:AA21"/>
    <mergeCell ref="AB21:AD21"/>
    <mergeCell ref="BI22:BJ22"/>
    <mergeCell ref="BM22:BY22"/>
    <mergeCell ref="AA22:AA23"/>
    <mergeCell ref="AB22:AB23"/>
    <mergeCell ref="AC22:AC23"/>
    <mergeCell ref="AD22:AD23"/>
    <mergeCell ref="AE22:AE23"/>
    <mergeCell ref="T22:T23"/>
    <mergeCell ref="U22:U23"/>
    <mergeCell ref="V22:X23"/>
    <mergeCell ref="BZ20:CB21"/>
    <mergeCell ref="CK20:CN21"/>
    <mergeCell ref="CO20:CP21"/>
    <mergeCell ref="CQ20:CS21"/>
    <mergeCell ref="CT20:CU21"/>
    <mergeCell ref="P38:P39"/>
    <mergeCell ref="Q38:Q39"/>
    <mergeCell ref="R38:R39"/>
    <mergeCell ref="BE20:BG21"/>
    <mergeCell ref="BI20:BL21"/>
    <mergeCell ref="BS20:BT21"/>
    <mergeCell ref="AB20:AD20"/>
    <mergeCell ref="AE20:AG21"/>
    <mergeCell ref="CI22:CU22"/>
    <mergeCell ref="CE22:CF22"/>
    <mergeCell ref="Y22:Y23"/>
    <mergeCell ref="Q32:Q33"/>
    <mergeCell ref="R32:R33"/>
    <mergeCell ref="AG24:AG25"/>
    <mergeCell ref="AH24:AH25"/>
    <mergeCell ref="AI24:AI25"/>
    <mergeCell ref="AJ24:AJ25"/>
    <mergeCell ref="Y24:AA25"/>
    <mergeCell ref="AB24:AB25"/>
    <mergeCell ref="AH17:AH18"/>
    <mergeCell ref="AI17:AI18"/>
    <mergeCell ref="AJ17:AJ18"/>
    <mergeCell ref="G38:G39"/>
    <mergeCell ref="H38:H39"/>
    <mergeCell ref="K38:K39"/>
    <mergeCell ref="M38:M39"/>
    <mergeCell ref="O38:O39"/>
    <mergeCell ref="X17:X18"/>
    <mergeCell ref="Y17:Y18"/>
    <mergeCell ref="Z17:Z18"/>
    <mergeCell ref="AA17:AA18"/>
    <mergeCell ref="AB17:AD18"/>
    <mergeCell ref="AE17:AE18"/>
    <mergeCell ref="Q34:Q35"/>
    <mergeCell ref="R34:R35"/>
    <mergeCell ref="T17:T18"/>
    <mergeCell ref="U17:U18"/>
    <mergeCell ref="V17:V18"/>
    <mergeCell ref="W17:W18"/>
    <mergeCell ref="AC24:AC25"/>
    <mergeCell ref="AD24:AD25"/>
    <mergeCell ref="AE24:AE25"/>
    <mergeCell ref="AF24:AF25"/>
    <mergeCell ref="AF15:AF16"/>
    <mergeCell ref="R28:R29"/>
    <mergeCell ref="T15:T16"/>
    <mergeCell ref="U15:U16"/>
    <mergeCell ref="V15:V16"/>
    <mergeCell ref="W15:W16"/>
    <mergeCell ref="X15:X16"/>
    <mergeCell ref="AF17:AF18"/>
    <mergeCell ref="AG17:AG18"/>
    <mergeCell ref="AB26:AD27"/>
    <mergeCell ref="AE26:AE27"/>
    <mergeCell ref="AF26:AF27"/>
    <mergeCell ref="T26:T27"/>
    <mergeCell ref="U26:U27"/>
    <mergeCell ref="V26:V27"/>
    <mergeCell ref="W26:W27"/>
    <mergeCell ref="X26:X27"/>
    <mergeCell ref="AG26:AG27"/>
    <mergeCell ref="G34:G35"/>
    <mergeCell ref="H34:H35"/>
    <mergeCell ref="K34:K35"/>
    <mergeCell ref="M34:M35"/>
    <mergeCell ref="O34:O35"/>
    <mergeCell ref="P34:P35"/>
    <mergeCell ref="Y15:AA16"/>
    <mergeCell ref="AB15:AB16"/>
    <mergeCell ref="AC15:AC16"/>
    <mergeCell ref="Q30:Q31"/>
    <mergeCell ref="R30:R31"/>
    <mergeCell ref="T33:T34"/>
    <mergeCell ref="U33:U34"/>
    <mergeCell ref="V31:X32"/>
    <mergeCell ref="Y31:Y32"/>
    <mergeCell ref="Z31:Z32"/>
    <mergeCell ref="AA31:AA32"/>
    <mergeCell ref="AB31:AB32"/>
    <mergeCell ref="Y35:Y36"/>
    <mergeCell ref="Z35:Z36"/>
    <mergeCell ref="AA35:AA36"/>
    <mergeCell ref="AB35:AD36"/>
    <mergeCell ref="G18:G19"/>
    <mergeCell ref="H18:H19"/>
    <mergeCell ref="CO11:CP12"/>
    <mergeCell ref="CQ11:CS12"/>
    <mergeCell ref="AH13:AH14"/>
    <mergeCell ref="AI13:AI14"/>
    <mergeCell ref="AJ13:AJ14"/>
    <mergeCell ref="G28:G29"/>
    <mergeCell ref="H28:H29"/>
    <mergeCell ref="K28:K29"/>
    <mergeCell ref="M28:M29"/>
    <mergeCell ref="O28:O29"/>
    <mergeCell ref="P28:P29"/>
    <mergeCell ref="Q28:Q29"/>
    <mergeCell ref="AB13:AB14"/>
    <mergeCell ref="AC13:AC14"/>
    <mergeCell ref="AD13:AD14"/>
    <mergeCell ref="AE13:AE14"/>
    <mergeCell ref="AF13:AF14"/>
    <mergeCell ref="AG13:AG14"/>
    <mergeCell ref="T13:T14"/>
    <mergeCell ref="U13:U14"/>
    <mergeCell ref="V13:X14"/>
    <mergeCell ref="Y13:Y14"/>
    <mergeCell ref="Z13:Z14"/>
    <mergeCell ref="AA13:AA14"/>
    <mergeCell ref="G26:G27"/>
    <mergeCell ref="H26:H27"/>
    <mergeCell ref="K26:K27"/>
    <mergeCell ref="M26:M27"/>
    <mergeCell ref="O26:O27"/>
    <mergeCell ref="P26:P27"/>
    <mergeCell ref="Q26:Q27"/>
    <mergeCell ref="R26:R27"/>
    <mergeCell ref="AJ11:AJ12"/>
    <mergeCell ref="V12:X12"/>
    <mergeCell ref="Y12:AA12"/>
    <mergeCell ref="AB12:AD12"/>
    <mergeCell ref="V11:X11"/>
    <mergeCell ref="Y11:AA11"/>
    <mergeCell ref="AB11:AD11"/>
    <mergeCell ref="AE11:AG12"/>
    <mergeCell ref="AH11:AH12"/>
    <mergeCell ref="AI11:AI12"/>
    <mergeCell ref="AG15:AG16"/>
    <mergeCell ref="AH15:AH16"/>
    <mergeCell ref="AI15:AI16"/>
    <mergeCell ref="AJ15:AJ16"/>
    <mergeCell ref="AD15:AD16"/>
    <mergeCell ref="AE15:AE16"/>
    <mergeCell ref="CT11:CU12"/>
    <mergeCell ref="G24:G25"/>
    <mergeCell ref="H24:H25"/>
    <mergeCell ref="M24:M25"/>
    <mergeCell ref="O24:O25"/>
    <mergeCell ref="P24:P25"/>
    <mergeCell ref="Q24:Q25"/>
    <mergeCell ref="T11:U12"/>
    <mergeCell ref="BE11:BG12"/>
    <mergeCell ref="BI11:BL12"/>
    <mergeCell ref="BS11:BT12"/>
    <mergeCell ref="BU11:BY12"/>
    <mergeCell ref="BZ11:CB12"/>
    <mergeCell ref="CK11:CN12"/>
    <mergeCell ref="G12:G13"/>
    <mergeCell ref="H12:H13"/>
    <mergeCell ref="M12:M13"/>
    <mergeCell ref="O12:O13"/>
    <mergeCell ref="P12:P13"/>
    <mergeCell ref="Q12:Q13"/>
    <mergeCell ref="CE13:CF13"/>
    <mergeCell ref="CI13:CU13"/>
    <mergeCell ref="BI13:BJ13"/>
    <mergeCell ref="BM13:BY13"/>
    <mergeCell ref="AH8:AH9"/>
    <mergeCell ref="AI8:AI9"/>
    <mergeCell ref="AJ8:AJ9"/>
    <mergeCell ref="Z8:Z9"/>
    <mergeCell ref="AA8:AA9"/>
    <mergeCell ref="AB8:AD9"/>
    <mergeCell ref="AE8:AE9"/>
    <mergeCell ref="AF8:AF9"/>
    <mergeCell ref="AG8:AG9"/>
    <mergeCell ref="AE6:AE7"/>
    <mergeCell ref="AF6:AF7"/>
    <mergeCell ref="AG6:AG7"/>
    <mergeCell ref="AH6:AH7"/>
    <mergeCell ref="AI6:AI7"/>
    <mergeCell ref="AJ6:AJ7"/>
    <mergeCell ref="W6:W7"/>
    <mergeCell ref="X6:X7"/>
    <mergeCell ref="Y6:AA7"/>
    <mergeCell ref="AB6:AB7"/>
    <mergeCell ref="AC6:AC7"/>
    <mergeCell ref="AD6:AD7"/>
    <mergeCell ref="CI4:CU4"/>
    <mergeCell ref="G10:G11"/>
    <mergeCell ref="H10:H11"/>
    <mergeCell ref="M10:M11"/>
    <mergeCell ref="O10:O11"/>
    <mergeCell ref="P10:P11"/>
    <mergeCell ref="Q10:Q11"/>
    <mergeCell ref="T6:T7"/>
    <mergeCell ref="U6:U7"/>
    <mergeCell ref="V6:V7"/>
    <mergeCell ref="AH4:AH5"/>
    <mergeCell ref="AI4:AI5"/>
    <mergeCell ref="AJ4:AJ5"/>
    <mergeCell ref="BI4:BJ4"/>
    <mergeCell ref="BM4:BY4"/>
    <mergeCell ref="CE4:CF4"/>
    <mergeCell ref="AB4:AB5"/>
    <mergeCell ref="AC4:AC5"/>
    <mergeCell ref="AD4:AD5"/>
    <mergeCell ref="AE4:AE5"/>
    <mergeCell ref="AF4:AF5"/>
    <mergeCell ref="AG4:AG5"/>
    <mergeCell ref="T4:T5"/>
    <mergeCell ref="U4:U5"/>
    <mergeCell ref="V4:X5"/>
    <mergeCell ref="Y4:Y5"/>
    <mergeCell ref="Z4:Z5"/>
    <mergeCell ref="AA4:AA5"/>
    <mergeCell ref="G8:G9"/>
    <mergeCell ref="H8:H9"/>
    <mergeCell ref="M8:M9"/>
    <mergeCell ref="O8:O9"/>
    <mergeCell ref="P8:P9"/>
    <mergeCell ref="Q8:Q9"/>
    <mergeCell ref="T8:T9"/>
    <mergeCell ref="U8:U9"/>
    <mergeCell ref="V8:V9"/>
    <mergeCell ref="W8:W9"/>
    <mergeCell ref="X8:X9"/>
    <mergeCell ref="Y8:Y9"/>
    <mergeCell ref="G6:G7"/>
    <mergeCell ref="H6:H7"/>
    <mergeCell ref="M6:M7"/>
    <mergeCell ref="O6:O7"/>
    <mergeCell ref="P6:P7"/>
    <mergeCell ref="Q6:Q7"/>
    <mergeCell ref="G4:G5"/>
    <mergeCell ref="H4:H5"/>
    <mergeCell ref="CO2:CP3"/>
    <mergeCell ref="CQ2:CS3"/>
    <mergeCell ref="CT2:CU3"/>
    <mergeCell ref="V3:X3"/>
    <mergeCell ref="Y3:AA3"/>
    <mergeCell ref="AB3:AD3"/>
    <mergeCell ref="BE2:BG3"/>
    <mergeCell ref="BI2:BL3"/>
    <mergeCell ref="BS2:BT3"/>
    <mergeCell ref="BU2:BY3"/>
    <mergeCell ref="BZ2:CB3"/>
    <mergeCell ref="CK2:CN3"/>
    <mergeCell ref="Y2:AA2"/>
    <mergeCell ref="AB2:AD2"/>
    <mergeCell ref="AE2:AG3"/>
    <mergeCell ref="AH2:AH3"/>
    <mergeCell ref="AI2:AI3"/>
    <mergeCell ref="AJ2:AJ3"/>
    <mergeCell ref="G1:Q1"/>
    <mergeCell ref="T1:AJ1"/>
    <mergeCell ref="G2:G3"/>
    <mergeCell ref="H2:H3"/>
    <mergeCell ref="M2:M3"/>
    <mergeCell ref="O2:O3"/>
    <mergeCell ref="P2:P3"/>
    <mergeCell ref="Q2:Q3"/>
    <mergeCell ref="T2:U3"/>
    <mergeCell ref="V2:X2"/>
  </mergeCells>
  <conditionalFormatting sqref="V33:V34 V24:V25 V15:V16 V6:V7">
    <cfRule type="expression" dxfId="3" priority="4">
      <formula>"s7=0"</formula>
    </cfRule>
  </conditionalFormatting>
  <conditionalFormatting sqref="Y31:Y32 AA31:AB32 AB33:AB34 AD31:AD34 X33:X36 Y35:Y36 AA35:AA36 V33:V36 Y22:Y23 AA22:AB23 AB24:AB25 AD22:AD25 X24:X27 Y26:Y27 AA26:AA27 V24:V27 Y13:Y14 AA13:AB14 AB15:AB16 AD13:AD16 X15:X18 Y17:Y18 AA17:AA18 V15:V18 Y4:Y5 AA4:AB5 AB6:AB7 AD4:AD7 X6:X9 Y8:Y9 AA8:AA9 V6:V9">
    <cfRule type="cellIs" dxfId="2" priority="3" operator="equal">
      <formula>0</formula>
    </cfRule>
  </conditionalFormatting>
  <conditionalFormatting sqref="AG31:AI36 AE31:AE36 AG22:AI27 AE22:AE27 AE13:AE18 AG13:AI18 AG4:AI9 AE4:AE9">
    <cfRule type="cellIs" dxfId="1" priority="2" operator="equal">
      <formula>0</formula>
    </cfRule>
  </conditionalFormatting>
  <conditionalFormatting sqref="L50 N50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Žlutí (16)</vt:lpstr>
      <vt:lpstr>Žlutí (16) Nadstavba</vt:lpstr>
      <vt:lpstr>Oranžoví (19)</vt:lpstr>
      <vt:lpstr>Oranžoví (19) Nadstavba</vt:lpstr>
      <vt:lpstr>Modří (15)</vt:lpstr>
      <vt:lpstr>Modří (15) Nadstavba</vt:lpstr>
      <vt:lpstr>Šestky</vt:lpstr>
      <vt:lpstr>'Modří (15)'!Oblast_tisku</vt:lpstr>
      <vt:lpstr>'Modří (15) Nadstavba'!Oblast_tisku</vt:lpstr>
      <vt:lpstr>'Oranžoví (19)'!Oblast_tisku</vt:lpstr>
      <vt:lpstr>'Oranžoví (19) Nadstavba'!Oblast_tisku</vt:lpstr>
      <vt:lpstr>Šestky!Oblast_tisku</vt:lpstr>
      <vt:lpstr>'Žlutí (16)'!Oblast_tisku</vt:lpstr>
      <vt:lpstr>'Žlutí (16) Nadstavba'!Oblast_tisku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Laborator-2</dc:creator>
  <cp:lastModifiedBy>Lenovo</cp:lastModifiedBy>
  <cp:lastPrinted>2023-06-06T11:14:54Z</cp:lastPrinted>
  <dcterms:created xsi:type="dcterms:W3CDTF">2023-06-05T06:54:02Z</dcterms:created>
  <dcterms:modified xsi:type="dcterms:W3CDTF">2023-06-06T17:31:17Z</dcterms:modified>
</cp:coreProperties>
</file>